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2"/>
  <workbookPr/>
  <mc:AlternateContent xmlns:mc="http://schemas.openxmlformats.org/markup-compatibility/2006">
    <mc:Choice Requires="x15">
      <x15ac:absPath xmlns:x15ac="http://schemas.microsoft.com/office/spreadsheetml/2010/11/ac" url="L:\KEM 2024\2025\"/>
    </mc:Choice>
  </mc:AlternateContent>
  <xr:revisionPtr revIDLastSave="0" documentId="8_{B4667BE7-1D33-4D45-A14C-A2CD3916FEAF}" xr6:coauthVersionLast="47" xr6:coauthVersionMax="47" xr10:uidLastSave="{00000000-0000-0000-0000-000000000000}"/>
  <bookViews>
    <workbookView xWindow="-98" yWindow="-98" windowWidth="28996" windowHeight="15675" tabRatio="907" xr2:uid="{00000000-000D-0000-FFFF-FFFF00000000}"/>
  </bookViews>
  <sheets>
    <sheet name="Transports" sheetId="1" r:id="rId1"/>
    <sheet name="Lauksaimniecība" sheetId="2" r:id="rId2"/>
    <sheet name="Elektroenerģijas un siltumenerģ" sheetId="3" r:id="rId3"/>
    <sheet name="Atkritumi" sheetId="4" r:id="rId4"/>
    <sheet name="RPPI" sheetId="5" r:id="rId5"/>
    <sheet name="ZIZIMM" sheetId="6" r:id="rId6"/>
    <sheet name="Energoefektivitāte" sheetId="7" r:id="rId7"/>
    <sheet name="Publiskais sektors" sheetId="8" r:id="rId8"/>
    <sheet name="Ēkas" sheetId="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4" l="1"/>
  <c r="P14" i="6" l="1"/>
  <c r="M9" i="6"/>
  <c r="P11" i="6"/>
  <c r="P7" i="6"/>
  <c r="P6" i="6"/>
  <c r="P27" i="6" s="1"/>
  <c r="O6" i="6"/>
  <c r="O14" i="6" l="1"/>
  <c r="O7" i="6"/>
  <c r="O22" i="6"/>
  <c r="C26" i="6"/>
  <c r="N16" i="2"/>
  <c r="M6" i="6"/>
  <c r="O27" i="6" l="1"/>
  <c r="R102" i="1"/>
  <c r="O117" i="1"/>
  <c r="K27" i="6" l="1"/>
  <c r="M25" i="6"/>
  <c r="M24" i="6"/>
  <c r="L24" i="6"/>
  <c r="S23" i="6"/>
  <c r="S22" i="6"/>
  <c r="M21" i="6"/>
  <c r="L21" i="6"/>
  <c r="S20" i="6"/>
  <c r="M20" i="6"/>
  <c r="L20" i="6"/>
  <c r="S19" i="6"/>
  <c r="S18" i="6"/>
  <c r="M18" i="6"/>
  <c r="L18" i="6"/>
  <c r="S17" i="6"/>
  <c r="M17" i="6"/>
  <c r="S15" i="6"/>
  <c r="M15" i="6"/>
  <c r="L15" i="6"/>
  <c r="S14" i="6"/>
  <c r="M14" i="6"/>
  <c r="L14" i="6"/>
  <c r="S12" i="6"/>
  <c r="M12" i="6"/>
  <c r="L12" i="6"/>
  <c r="S11" i="6"/>
  <c r="M11" i="6"/>
  <c r="L11" i="6"/>
  <c r="S9" i="6"/>
  <c r="L9" i="6"/>
  <c r="S8" i="6"/>
  <c r="M8" i="6"/>
  <c r="L8" i="6"/>
  <c r="S7" i="6"/>
  <c r="M7" i="6"/>
  <c r="L7" i="6"/>
  <c r="S6" i="6"/>
  <c r="L6" i="6"/>
  <c r="M27" i="6" l="1"/>
  <c r="L27" i="6"/>
  <c r="S27" i="6"/>
  <c r="J72" i="3" l="1"/>
  <c r="J16" i="2"/>
  <c r="J59" i="9"/>
  <c r="R13" i="9"/>
  <c r="R10" i="9"/>
  <c r="R9" i="9"/>
  <c r="R8" i="9"/>
  <c r="R7" i="9"/>
  <c r="R6" i="9"/>
  <c r="R59" i="9" s="1"/>
  <c r="J40" i="8"/>
  <c r="R15" i="8"/>
  <c r="R4" i="8"/>
  <c r="R40" i="8" s="1"/>
  <c r="J38" i="7"/>
  <c r="R4" i="7"/>
  <c r="R38" i="7" s="1"/>
  <c r="J36" i="4" l="1"/>
  <c r="J117" i="1"/>
  <c r="R18" i="1"/>
  <c r="R3" i="1"/>
  <c r="R117" i="1" s="1"/>
  <c r="R14" i="4"/>
  <c r="R10" i="4"/>
  <c r="R5" i="4"/>
  <c r="R36" i="4" s="1"/>
  <c r="R41" i="3"/>
  <c r="R37" i="3"/>
  <c r="R31" i="3"/>
  <c r="R28" i="3"/>
  <c r="R11" i="3"/>
  <c r="R57" i="1"/>
  <c r="R41" i="1"/>
  <c r="R24" i="1"/>
  <c r="R9" i="2"/>
  <c r="R11" i="2"/>
  <c r="R7" i="2"/>
  <c r="R5" i="2"/>
  <c r="R3" i="2"/>
  <c r="R72" i="3" l="1"/>
  <c r="R16" i="2"/>
</calcChain>
</file>

<file path=xl/sharedStrings.xml><?xml version="1.0" encoding="utf-8"?>
<sst xmlns="http://schemas.openxmlformats.org/spreadsheetml/2006/main" count="1756" uniqueCount="757">
  <si>
    <r>
      <t>pasākuma kods</t>
    </r>
    <r>
      <rPr>
        <sz val="10"/>
        <rFont val="Cambria"/>
        <family val="1"/>
        <charset val="186"/>
      </rPr>
      <t> </t>
    </r>
  </si>
  <si>
    <r>
      <t>Pasākuma īstenošanai veicamā darbība</t>
    </r>
    <r>
      <rPr>
        <sz val="10"/>
        <rFont val="Cambria"/>
        <family val="1"/>
        <charset val="186"/>
      </rPr>
      <t> </t>
    </r>
  </si>
  <si>
    <r>
      <t>Rezultatīvais rādītājs</t>
    </r>
    <r>
      <rPr>
        <sz val="10"/>
        <rFont val="Cambria"/>
        <family val="1"/>
        <charset val="186"/>
      </rPr>
      <t> </t>
    </r>
  </si>
  <si>
    <r>
      <t>Izpildē iesaistītā institūcija</t>
    </r>
    <r>
      <rPr>
        <sz val="10"/>
        <rFont val="Cambria"/>
        <family val="1"/>
        <charset val="186"/>
      </rPr>
      <t> </t>
    </r>
  </si>
  <si>
    <r>
      <t>Izpildes termiņš</t>
    </r>
    <r>
      <rPr>
        <sz val="10"/>
        <rFont val="Cambria"/>
        <family val="1"/>
        <charset val="186"/>
      </rPr>
      <t> </t>
    </r>
  </si>
  <si>
    <r>
      <t>Investīcijas (milj.€)</t>
    </r>
    <r>
      <rPr>
        <vertAlign val="superscript"/>
        <sz val="8"/>
        <rFont val="Cambria"/>
        <family val="1"/>
        <charset val="186"/>
      </rPr>
      <t>112</t>
    </r>
    <r>
      <rPr>
        <sz val="10"/>
        <rFont val="Cambria"/>
        <family val="1"/>
        <charset val="186"/>
      </rPr>
      <t> </t>
    </r>
  </si>
  <si>
    <t>Jauns/no esošas politikas</t>
  </si>
  <si>
    <t>Rezultāts</t>
  </si>
  <si>
    <t>Ietekmes uz vidi</t>
  </si>
  <si>
    <r>
      <t>nepiecie-šamās</t>
    </r>
    <r>
      <rPr>
        <sz val="10"/>
        <rFont val="Cambria"/>
        <family val="1"/>
        <charset val="186"/>
      </rPr>
      <t> </t>
    </r>
  </si>
  <si>
    <r>
      <t>iezīmētās</t>
    </r>
    <r>
      <rPr>
        <sz val="10"/>
        <rFont val="Cambria"/>
        <family val="1"/>
        <charset val="186"/>
      </rPr>
      <t> </t>
    </r>
  </si>
  <si>
    <r>
      <t>avots</t>
    </r>
    <r>
      <rPr>
        <sz val="10"/>
        <rFont val="Cambria"/>
        <family val="1"/>
        <charset val="186"/>
      </rPr>
      <t> </t>
    </r>
  </si>
  <si>
    <t>SEG ietaupījums (kt)</t>
  </si>
  <si>
    <t>Bioloģiskā daudzveidība, īpaši aizsargājamās dabas teritorijas, sugas un biotopi</t>
  </si>
  <si>
    <t xml:space="preserve">Meža resursi </t>
  </si>
  <si>
    <t>Ūdens resursi un to kvalitāte</t>
  </si>
  <si>
    <t>Augsne</t>
  </si>
  <si>
    <t>Atmosfēras gaisa kvalitāte*</t>
  </si>
  <si>
    <t>Ainavas, kultūr-vēsturiskie objekti</t>
  </si>
  <si>
    <t>Troksnis</t>
  </si>
  <si>
    <t>Klimata pārmaiņas**</t>
  </si>
  <si>
    <t>3.1.1.1 </t>
  </si>
  <si>
    <t>Modernizēt un zaļināt dzelzceļa infrastruktūru, t.sk. atbalsta programmu ietvaros </t>
  </si>
  <si>
    <t>esošo elektrificēto līniju modernizācija 245km (13,7% 2023.g.) </t>
  </si>
  <si>
    <t>SM </t>
  </si>
  <si>
    <t>2029 </t>
  </si>
  <si>
    <t>434,45 </t>
  </si>
  <si>
    <t>ANM </t>
  </si>
  <si>
    <t>Transporta attīstības pamatnostādnes 2021-2027, 
NEKP 2020</t>
  </si>
  <si>
    <t>kontakttīkla izbūve 45 km </t>
  </si>
  <si>
    <t>MFF </t>
  </si>
  <si>
    <t>PF </t>
  </si>
  <si>
    <t>3.1.1.2 </t>
  </si>
  <si>
    <t>Nodrošināt jaunu elektrovilcienu un jaunu akumulatoru bateriju vilcienu iegādi, t.sk. atbalsta programmu ietvaros </t>
  </si>
  <si>
    <t>iegādāti &gt; 32 elektrovilcienu sastāvi un elektrolokomotīves </t>
  </si>
  <si>
    <t>2024 </t>
  </si>
  <si>
    <t>225,3 </t>
  </si>
  <si>
    <t>168,3 </t>
  </si>
  <si>
    <t> MFF </t>
  </si>
  <si>
    <t>iegādāti 9 bateriju elektrovilcieni </t>
  </si>
  <si>
    <t>196,4 </t>
  </si>
  <si>
    <t>166,9 </t>
  </si>
  <si>
    <t>VB </t>
  </si>
  <si>
    <t>3.1.1.3 </t>
  </si>
  <si>
    <t>Izveidot modernizētu, piekļūstamu dzelzceļa pasažieru infrastruktūru </t>
  </si>
  <si>
    <t>modernizēta pasažieru infrastruktūra (kopā 88 pasažieru apkalpes vietas) </t>
  </si>
  <si>
    <t>89,4 </t>
  </si>
  <si>
    <t>Transporta attīstības pamatnostādnes 2021-2027</t>
  </si>
  <si>
    <t>3.1.1.4 </t>
  </si>
  <si>
    <t>Veicināt kravu “pārnesi” uz dzelzceļu </t>
  </si>
  <si>
    <t>izstrādāts Ilgtspējīgas pilsētas mobilitātes plāns Rīgai un Rīgas funkcionālajai teritorijai </t>
  </si>
  <si>
    <t>2027 </t>
  </si>
  <si>
    <t>4,5 </t>
  </si>
  <si>
    <t>0 </t>
  </si>
  <si>
    <t>Saistīts ar TAP2027 pasākumu “2.1.2. Īstenot Salaspils intermodālā kravu pārkraušanas termināļa attīstību, nosakot pārvaldības modeli, piesaistot operatoru, uzsākot būvniecību un nodrošinot konkurētspējīgu attīstību sasaistē ar kaimiņvalstīm un citiem transporta veidiem Latvijā”. Tāpat tas atbilst TAP2027 pasākumiem, kas saistāmi ar loģistikas pakalpojumu konkurētspējas paaugstināšanu.</t>
  </si>
  <si>
    <t>aktualizēts valsts politikas satvars </t>
  </si>
  <si>
    <t>Rīgas valstspilsētas pašvaldība </t>
  </si>
  <si>
    <t>Pierīgas pašvaldības </t>
  </si>
  <si>
    <t>VARAM </t>
  </si>
  <si>
    <t>EM </t>
  </si>
  <si>
    <t>3.1.1.5 </t>
  </si>
  <si>
    <t>Smagā transporta zaļināšanas programma </t>
  </si>
  <si>
    <t>Pieņemta programma </t>
  </si>
  <si>
    <t>0,15 </t>
  </si>
  <si>
    <t>saistāms arī ar TAP2027 pasākumiem, piemēram, pasākumu “4.3.1. Alternatīvo degvielu infrastruktūras attīstīšana un uzturēšana (t.sk. ETL uzlādes vietas, ūdeņraža, CNG un LNG uzpildes stacijas)”;</t>
  </si>
  <si>
    <t>FM </t>
  </si>
  <si>
    <t>KEM </t>
  </si>
  <si>
    <t>3.1.1.6 </t>
  </si>
  <si>
    <r>
      <t>Palielināt AE vidējas un lielas noslodzes transportlīdzekļu</t>
    </r>
    <r>
      <rPr>
        <vertAlign val="superscript"/>
        <sz val="8.5"/>
        <rFont val="Cambria"/>
        <family val="1"/>
        <charset val="186"/>
      </rPr>
      <t>113</t>
    </r>
    <r>
      <rPr>
        <sz val="11"/>
        <rFont val="Cambria"/>
        <family val="1"/>
        <charset val="186"/>
      </rPr>
      <t xml:space="preserve"> skaitu </t>
    </r>
  </si>
  <si>
    <t>300 (vidējas noslodzes AE transportlīdzekļi) </t>
  </si>
  <si>
    <t>2030 </t>
  </si>
  <si>
    <t>50 </t>
  </si>
  <si>
    <t>100 (lielas noslodzes AE transportlīdzekļi) </t>
  </si>
  <si>
    <t>TPF </t>
  </si>
  <si>
    <t>EKII </t>
  </si>
  <si>
    <t>MF </t>
  </si>
  <si>
    <t>3.1.1.7 </t>
  </si>
  <si>
    <r>
      <t>Palielināt bezemisiju vieglo pasažieru transportlīdzekļu</t>
    </r>
    <r>
      <rPr>
        <vertAlign val="superscript"/>
        <sz val="8.5"/>
        <rFont val="Cambria"/>
        <family val="1"/>
        <charset val="186"/>
      </rPr>
      <t>114</t>
    </r>
    <r>
      <rPr>
        <sz val="11"/>
        <rFont val="Cambria"/>
        <family val="1"/>
        <charset val="186"/>
      </rPr>
      <t xml:space="preserve"> skaitu </t>
    </r>
  </si>
  <si>
    <t>20000 EV (vieglais pasažieru) </t>
  </si>
  <si>
    <t>600 </t>
  </si>
  <si>
    <t>23,4 </t>
  </si>
  <si>
    <t>3.1.1.8 </t>
  </si>
  <si>
    <t>Izvērtēt normatīvo regulējumu attiecībā uz darbiniekam izmaksātajām kompensāciju summām, kas saistītas ar darba devēja EV uzlādi </t>
  </si>
  <si>
    <t>Izstrādāt grozījumus </t>
  </si>
  <si>
    <t>2026 </t>
  </si>
  <si>
    <t>Esošā budžeta ietvaros </t>
  </si>
  <si>
    <t>NEKP 2020</t>
  </si>
  <si>
    <t>3.1.1.9 </t>
  </si>
  <si>
    <t>Veicināt komercpārvadājumu pāreju uz bezemisiju autoparku </t>
  </si>
  <si>
    <t>15% no visa taksometra un komercpārvadājumos iesaistīto transportlīdzekļu parka ir bezemisiju transportlīdzekļi. </t>
  </si>
  <si>
    <t>Daugavpils, Jelgavas, Jūrmalas, Liepājas, Rēzeknes, Rīgas, Ventspils valstspilsēta </t>
  </si>
  <si>
    <t>3.1.1.10 </t>
  </si>
  <si>
    <t>Palielināt uzlādes staciju / punktu skaitu </t>
  </si>
  <si>
    <t>izstrādāts pētījums uzlādes punktu izvietojumam </t>
  </si>
  <si>
    <t>37,76 </t>
  </si>
  <si>
    <t>NEKP 2020; saistāmi arī ar TAP2027 pasākumiem, piemēram, pasākumu “4.3.1. Alternatīvo degvielu infrastruktūras attīstīšana un uzturēšana (t.sk. ETL uzlādes vietas, ūdeņraža, CNG un LNG uzpildes stacijas)”;</t>
  </si>
  <si>
    <t>izbūvēti 300 lieljaudas uzlādes punkti </t>
  </si>
  <si>
    <t>3.1.1.11 </t>
  </si>
  <si>
    <t>Motivēt veco transportlīdzekļu norakstīšanu </t>
  </si>
  <si>
    <t>Norakstīti 2% vieglo transportlīdzekļu no autoparka </t>
  </si>
  <si>
    <t>3,6 </t>
  </si>
  <si>
    <t>Jauns</t>
  </si>
  <si>
    <t>3.1.1.12 </t>
  </si>
  <si>
    <t>Palielināt bezemisiju mikromobilitātes rīku skaitu </t>
  </si>
  <si>
    <t>12000 mikromobilitātes rīki </t>
  </si>
  <si>
    <t>15 </t>
  </si>
  <si>
    <t> 0 </t>
  </si>
  <si>
    <t>SKF </t>
  </si>
  <si>
    <t>LM </t>
  </si>
  <si>
    <t>pašvaldības </t>
  </si>
  <si>
    <t>PB </t>
  </si>
  <si>
    <t>PPP </t>
  </si>
  <si>
    <t>3.1.1.13 </t>
  </si>
  <si>
    <t>Attīstīt mikromobilitātes infrastruktūru </t>
  </si>
  <si>
    <t>Izbūvēta infrastruktūra vismaz 300km garumā </t>
  </si>
  <si>
    <t> 2030 </t>
  </si>
  <si>
    <t>415 </t>
  </si>
  <si>
    <t>61 </t>
  </si>
  <si>
    <t>Izbūvētas 300 velonovietnes </t>
  </si>
  <si>
    <t>Izvietotas 300 videonovērošanas kameras </t>
  </si>
  <si>
    <t>3.1.1.14 </t>
  </si>
  <si>
    <t>Izbūvēt lēnās uzlādes punktus, t.sk. e-velosipēdiem, pie daudzdzīvokļu namiem, autostāvvietās </t>
  </si>
  <si>
    <t>Vismaz 3000 uzlādes punkti </t>
  </si>
  <si>
    <t>3 </t>
  </si>
  <si>
    <t>3.1.1.15 </t>
  </si>
  <si>
    <t>Noteikt AER izmantošanas pienākumu valstspilsētās izmantotajam sabiedriskajam un pašvaldību transportam </t>
  </si>
  <si>
    <t>valstpilsētu sabiedriskajos transportlīdzekļos izmantotās transporta enerģijas apjomā sākot ar 2030.g. 30% ir AER un/vai elektroenerģija (ikgadēji) </t>
  </si>
  <si>
    <t>NEKP 2020, 
Transporta enerģijas likums</t>
  </si>
  <si>
    <t>valstspilsētas </t>
  </si>
  <si>
    <t>3.1.1.16 </t>
  </si>
  <si>
    <t>Elektrificēt sabiedrisko transportu un uzlabot sabiedriskā transporta elektroenerģijas infrastruktūru </t>
  </si>
  <si>
    <t>265 jauni elektroautobusi un to infrastruktūra  </t>
  </si>
  <si>
    <t>416,5 </t>
  </si>
  <si>
    <t>221,4 </t>
  </si>
  <si>
    <t>NEKP 2020; saistāms arī ar TAP2027 pasākumiem, piemēram, pasākumu “4.3.1. Alternatīvo degvielu infrastruktūras attīstīšana un uzturēšana (t.sk. ETL uzlādes vietas, ūdeņraža, CNG un LNG uzpildes stacijas)”;</t>
  </si>
  <si>
    <t>100 jauni trolejbusi </t>
  </si>
  <si>
    <t>24 jauni zemās grīdas tramvaji (ZGT) </t>
  </si>
  <si>
    <t>5.depo, 2.trolejbusu parka, 3.tramvaju depo (pielāgošana ZGT) un 1.trolejbusu parka rekonstrukcija  </t>
  </si>
  <si>
    <t>3.1.1.17 </t>
  </si>
  <si>
    <t>Sniegt atbalstu pašvaldībām metāna sabiedriskā transporta transportlīdzekļu iegādei vai pārbūvei </t>
  </si>
  <si>
    <t>50 autobusi </t>
  </si>
  <si>
    <t>12,5 </t>
  </si>
  <si>
    <t>3.1.1.18 </t>
  </si>
  <si>
    <t>Izbūvēt publiski pieejamus sašķidrināta vai saspiesta metāna uzpildes punktus   </t>
  </si>
  <si>
    <t>vismaz 5 sašķidrinātā metāna uzpildes punkti </t>
  </si>
  <si>
    <t>10  </t>
  </si>
  <si>
    <t>3.1.1.19 </t>
  </si>
  <si>
    <t>Sniegt atbalstu pašvaldībām ūdeņraža sabiedriskā transporta transportlīdzekļu autobusu iegādei </t>
  </si>
  <si>
    <t>Papildus 20 autobusi </t>
  </si>
  <si>
    <t>7 </t>
  </si>
  <si>
    <t>3.1.1.20 </t>
  </si>
  <si>
    <t>Uzstādīt publiski pieejamus ūdeņraža uzpildes punktus </t>
  </si>
  <si>
    <t>2 uzpildes stacijas </t>
  </si>
  <si>
    <t> 10 </t>
  </si>
  <si>
    <t>3.1.1.21 </t>
  </si>
  <si>
    <t>Izveidot valsts subsidētu sabiedrisko transportu (EV) pēc pieprasījuma lauku reģionu iedzīvotājiem   </t>
  </si>
  <si>
    <t>Vismaz pusē no transporta pēc pieprasījuma ir iespējams izvēlēties valsts subsidētu bezemisiju sabiedrisko transportu </t>
  </si>
  <si>
    <t>ND </t>
  </si>
  <si>
    <t>ATD </t>
  </si>
  <si>
    <t>3.1.1.22 </t>
  </si>
  <si>
    <t>Paplašināt Pierīgas sliežu transporta (tramvajs) un autobusu maršrutu tīklu </t>
  </si>
  <si>
    <t>Autobusu maršrutu tīkla paplašināšana (papildu 12 autobusi) </t>
  </si>
  <si>
    <t>122 </t>
  </si>
  <si>
    <t>Tramvaju maršruts uz Ziepniekkalnu (perspektīvā pagarinājums līdz jaunajai Mārupes dzelzceļa stacijai) </t>
  </si>
  <si>
    <t>3.1.1.23 </t>
  </si>
  <si>
    <t>Optimizēt sabiedriskā transporta sistēmu </t>
  </si>
  <si>
    <t>Par 15% palielināts sabiedriskā transporta pasažieru skaits </t>
  </si>
  <si>
    <t>2025 </t>
  </si>
  <si>
    <t xml:space="preserve">NEKP 2020; Transporta attīstības pamatnostādnes 2021-2027, </t>
  </si>
  <si>
    <t>STP </t>
  </si>
  <si>
    <t>3.1.1.24 </t>
  </si>
  <si>
    <t>Pilnveidot vienoto elektronisko sistēmu sabiedriskā transporta biļešu iegādei </t>
  </si>
  <si>
    <t>Ieviesta sistēma vienotas elektroniskās biļetes iegādei </t>
  </si>
  <si>
    <t>3.1.1.25 </t>
  </si>
  <si>
    <t>Izveidot mobilitātes punktus </t>
  </si>
  <si>
    <t>8 mobilitātes punkti: 6 Rīgā, 1 Saulkrastos, 1 Carnikavā. </t>
  </si>
  <si>
    <t>188,3 </t>
  </si>
  <si>
    <t>3.1.1.26 </t>
  </si>
  <si>
    <t>Ieviest ZEZ  </t>
  </si>
  <si>
    <t>sākot ar 2030.g. ZEZ vai maksas iebraukšanas zonas ir izveidotas Rīgā </t>
  </si>
  <si>
    <r>
      <t>VARAM</t>
    </r>
    <r>
      <rPr>
        <sz val="11"/>
        <rFont val="Calibri"/>
        <family val="2"/>
        <charset val="186"/>
      </rPr>
      <t> </t>
    </r>
  </si>
  <si>
    <t>X</t>
  </si>
  <si>
    <t>no 2030.g. zonas tiek izveidotas pašvaldībās, kurās novērojami gaisa kvalitātes normatīvu pārsniegumi </t>
  </si>
  <si>
    <t>valstspilsētu pašvaldības </t>
  </si>
  <si>
    <t>3.1.1.27 </t>
  </si>
  <si>
    <t>Attīstīt tranzīta koridorus un pieslēgumus tiem, novirzot intensīvas satiksmes plūsmas no dzīvojamām teritorijām </t>
  </si>
  <si>
    <t>Izbūvēta infrastruktūra vismaz 100 km garumā </t>
  </si>
  <si>
    <t>100 </t>
  </si>
  <si>
    <t>0  </t>
  </si>
  <si>
    <t>NEKP 2020; saistāms arī ar TAP2027 pasākumu “1.2.3. Pilsētu infrastruktūras sasaiste ar TEN-T tīklu”.</t>
  </si>
  <si>
    <t>3.1.1.28 </t>
  </si>
  <si>
    <t>Rīgas pašvaldībai īstenot “dienu bez auto” vismaz 1 reizi gadā </t>
  </si>
  <si>
    <t>  </t>
  </si>
  <si>
    <t>1 </t>
  </si>
  <si>
    <t>Rīgas valstpilsētas </t>
  </si>
  <si>
    <t>pašvaldība </t>
  </si>
  <si>
    <t>3.1.1.29 </t>
  </si>
  <si>
    <t>Noteikt 2030.g. un ikgadēju SEG emisiju intensitātes samazinājuma pienākumu degvielas piegādātājiem </t>
  </si>
  <si>
    <t>SEG emisiju intensitāte 2030.g. -15% </t>
  </si>
  <si>
    <t>Jauns, obligāta prasība, Direktīva 2018/2001, aizstāj NEKP 2020 iekļauto pasākumu degvielas tirgotājiem, Transporta enerģijas likums</t>
  </si>
  <si>
    <t>3.1.1.30 </t>
  </si>
  <si>
    <t>Izvērtē iespēju noteikt ierobežojumus, kādā apjomā degvielas galapatēriņa cenā var iekļaut “jaunā ETS” izmaksas </t>
  </si>
  <si>
    <t>Normatīvais regulējums </t>
  </si>
  <si>
    <t>3.1.1.31 </t>
  </si>
  <si>
    <t>Izvērtēt AN piemērošanas nosacījumus degvielu un biodegvielu maisījumam </t>
  </si>
  <si>
    <t>3.1.1.32 </t>
  </si>
  <si>
    <t>Nodokļu politikā ieviest principu "piesārņotājs / lietotājs maksā” </t>
  </si>
  <si>
    <t>3.1.1.33 </t>
  </si>
  <si>
    <t>Izvērtēt uzlādes punktu maksājuma sistēmas harmonizēšanu un vienkāršošanu </t>
  </si>
  <si>
    <t>Izvērtējums </t>
  </si>
  <si>
    <t>3.1.1.34 </t>
  </si>
  <si>
    <t>Noteikt AER izmantošanas pienākumu valsts resorā izmantotajam transportam </t>
  </si>
  <si>
    <t>valsts resora transportlīdzekļos izmantotās transporta enerģijas apjomā sākot ar 2030.g. 30% ir AER un/vai elektroenerģija (ikgadēji) </t>
  </si>
  <si>
    <t>VK </t>
  </si>
  <si>
    <t>3.1.1.35 </t>
  </si>
  <si>
    <t>Ieviest satiksmes mierināšanas pasākumus, it īpaši Rīgas centrā un mikrorajonu centros, veidojot  30 km/h zonas </t>
  </si>
  <si>
    <t>zonas ieviestas Rīgā vēsturiskajā centrā - 2030.g. </t>
  </si>
  <si>
    <t>valstpilsētu pašvaldības </t>
  </si>
  <si>
    <t>2035 </t>
  </si>
  <si>
    <t>Summa:</t>
  </si>
  <si>
    <t>*</t>
  </si>
  <si>
    <t>Pozitīvās ietekmes uz gaisa kvalitāti pieņemtas proporcionālas ietekmei uz klimata pārmaiņām.</t>
  </si>
  <si>
    <t>**</t>
  </si>
  <si>
    <t>Pozitīvās ietekmes uz klimata pārmaiņām izteiktas procentos no visu pasākumu kopējā SEG emisiju ietaupījuma: 13591,87 kt.</t>
  </si>
  <si>
    <r>
      <t>pasākuma kods</t>
    </r>
    <r>
      <rPr>
        <sz val="10"/>
        <color rgb="FF000000"/>
        <rFont val="Cambria"/>
        <family val="1"/>
        <charset val="186"/>
      </rPr>
      <t> </t>
    </r>
  </si>
  <si>
    <r>
      <t>Rezultatīvais rādītājs</t>
    </r>
    <r>
      <rPr>
        <sz val="10"/>
        <color rgb="FF000000"/>
        <rFont val="Cambria"/>
        <family val="1"/>
        <charset val="186"/>
      </rPr>
      <t> </t>
    </r>
  </si>
  <si>
    <t>Izpildē iesaistītā    institūcija </t>
  </si>
  <si>
    <t>Izpildes     termiņš </t>
  </si>
  <si>
    <r>
      <t xml:space="preserve">Investīcijas (milj. </t>
    </r>
    <r>
      <rPr>
        <b/>
        <sz val="10"/>
        <rFont val="Cambria"/>
        <family val="1"/>
        <charset val="186"/>
      </rPr>
      <t>€)</t>
    </r>
    <r>
      <rPr>
        <sz val="10"/>
        <rFont val="Cambria"/>
        <family val="1"/>
        <charset val="186"/>
      </rPr>
      <t> </t>
    </r>
  </si>
  <si>
    <t xml:space="preserve">SEG emisiju ietaupījums, kt/gadā </t>
  </si>
  <si>
    <r>
      <rPr>
        <b/>
        <sz val="10"/>
        <color rgb="FF000000"/>
        <rFont val="Cambria"/>
        <family val="1"/>
        <charset val="186"/>
      </rPr>
      <t>nepiecie-šamās</t>
    </r>
    <r>
      <rPr>
        <sz val="10"/>
        <color rgb="FF000000"/>
        <rFont val="Cambria"/>
        <family val="1"/>
        <charset val="186"/>
      </rPr>
      <t> </t>
    </r>
  </si>
  <si>
    <r>
      <rPr>
        <b/>
        <sz val="10"/>
        <color rgb="FF000000"/>
        <rFont val="Cambria"/>
        <family val="1"/>
        <charset val="186"/>
      </rPr>
      <t>iezīmētās</t>
    </r>
    <r>
      <rPr>
        <sz val="10"/>
        <color rgb="FF000000"/>
        <rFont val="Cambria"/>
        <family val="1"/>
        <charset val="186"/>
      </rPr>
      <t> </t>
    </r>
  </si>
  <si>
    <r>
      <t>avots</t>
    </r>
    <r>
      <rPr>
        <sz val="10"/>
        <color rgb="FF000000"/>
        <rFont val="Cambria"/>
        <family val="1"/>
        <charset val="186"/>
      </rPr>
      <t> </t>
    </r>
  </si>
  <si>
    <t>Augsne*</t>
  </si>
  <si>
    <t>Atmosfēras gaisa kvalitāte</t>
  </si>
  <si>
    <t>3.1.2.1. </t>
  </si>
  <si>
    <t>Veicināt bioloģisko piena lopkopību (zemas emisijas piena lopkopību)  </t>
  </si>
  <si>
    <t>2027. g.  </t>
  </si>
  <si>
    <t>ZM </t>
  </si>
  <si>
    <t>13,5 </t>
  </si>
  <si>
    <t>KLP </t>
  </si>
  <si>
    <t>Latvijas Kopējās lauksaimniecības politikas stratēģiskais plāns 2023.-2027.gadam</t>
  </si>
  <si>
    <t>33 352 slaucamās govis  </t>
  </si>
  <si>
    <t>3.1.2.2. </t>
  </si>
  <si>
    <t>Veicināt un atbalstīt precīzas neorganiskā slāpekļa mēslošanas līdzekļu lietošanu  </t>
  </si>
  <si>
    <t>237  </t>
  </si>
  <si>
    <t>25,2 </t>
  </si>
  <si>
    <t>tūkst. ha  </t>
  </si>
  <si>
    <t>3.1.2.3. </t>
  </si>
  <si>
    <t>Veicināt un atbalstīt tiešu un precīzu organiskā mēslojuma iestrādi augsnē  </t>
  </si>
  <si>
    <t>21  </t>
  </si>
  <si>
    <t>3.1.2.4. </t>
  </si>
  <si>
    <t>Veicināt pupu un zirņu iekļaušanu augsekā slāpekļa piesaistei  </t>
  </si>
  <si>
    <t>47  </t>
  </si>
  <si>
    <t>34,3 </t>
  </si>
  <si>
    <t>3.1.2.5. </t>
  </si>
  <si>
    <t>Veicināt barības devu plānošanu  </t>
  </si>
  <si>
    <t>2027. g.   </t>
  </si>
  <si>
    <t>33,8 </t>
  </si>
  <si>
    <t>31 408 slaucamās govis  </t>
  </si>
  <si>
    <t>3.1.2.6. </t>
  </si>
  <si>
    <t>Veicināt barības kvalitātes uzlabošanu  </t>
  </si>
  <si>
    <t>20 300 slaucamās govis  </t>
  </si>
  <si>
    <t>Pozitīvās ietekmes uz augsni intensitātei trūkst kritērija, tāpēc vienkārši atzīmēts, kuriem pasākumiem ir pozitīva ietekme, kas jau konstatēts KLP SP stratēģiskajā ietekmes uz vidi novērtējumā.</t>
  </si>
  <si>
    <t>Izpildē        iesaistītā             institūcija </t>
  </si>
  <si>
    <r>
      <t>Investīcijas (milj.€)</t>
    </r>
    <r>
      <rPr>
        <sz val="10"/>
        <rFont val="Cambria"/>
        <family val="1"/>
        <charset val="186"/>
      </rPr>
      <t> </t>
    </r>
  </si>
  <si>
    <t>Jauns / no esošas politikas</t>
  </si>
  <si>
    <t>nepiecie-šamās</t>
  </si>
  <si>
    <t>iezīmētās</t>
  </si>
  <si>
    <t>Meža resursi</t>
  </si>
  <si>
    <t>Klimata pār-maiņas****</t>
  </si>
  <si>
    <t>3.1.3.1 </t>
  </si>
  <si>
    <t>Īstenot Latvijas - Igaunijas atkrastes vēja parka ELWIND projektu </t>
  </si>
  <si>
    <t>Nodrošināta infrastruktūra papildu līdz 1 GW jaudas uzstādīšanai </t>
  </si>
  <si>
    <t>750 </t>
  </si>
  <si>
    <t>750  </t>
  </si>
  <si>
    <t>CEF </t>
  </si>
  <si>
    <t>Pēc Plāna perioda</t>
  </si>
  <si>
    <t>KĪP </t>
  </si>
  <si>
    <t>3.1.3.2 </t>
  </si>
  <si>
    <t>Nodrošināt jaunu atkrastes vēja parku attīstību saskaņā ar  Jūras plānojumu 2030</t>
  </si>
  <si>
    <t>Nodrošināta infrastruktūra un novērtējums papildu vismaz 1 GW jaudas uzstādīšanai </t>
  </si>
  <si>
    <t>2029-2040 </t>
  </si>
  <si>
    <t> 700 </t>
  </si>
  <si>
    <t>Jūras plānojums 2030</t>
  </si>
  <si>
    <t>3.1.3.3 </t>
  </si>
  <si>
    <t>Nodrošināt VES attīstību sauszemē, sabalansējot nacionālās drošības, tautsaimniecības un vides aspektus </t>
  </si>
  <si>
    <t>Uzstādītas papildu vismaz 1,3-1,5 GW jaudas </t>
  </si>
  <si>
    <t>1200  </t>
  </si>
  <si>
    <t>-8*</t>
  </si>
  <si>
    <t>-1**</t>
  </si>
  <si>
    <t>-4,6***</t>
  </si>
  <si>
    <t>3.1.3.4 </t>
  </si>
  <si>
    <t>Precizēt vispārējos būvnoteikumus, nosakot saules elektrostacijas piekritības grupu, kas līdz ar to noteiks tās izbūves procesu un nepieciešamo dokumentāciju, kas jāiesniedz būvvaldē. </t>
  </si>
  <si>
    <t>normatīvais regulējums </t>
  </si>
  <si>
    <t>3.1.3.5 </t>
  </si>
  <si>
    <t>Pilnveidot regulējumu būvatļauju izsniegšanas kārtībai vēja parku attīstībai </t>
  </si>
  <si>
    <t>3.1.3.6 </t>
  </si>
  <si>
    <t>Izstrādāt regulējumu un robežlielumus attiecībā uz zemfrekvenču skaņām, vibrāciju, mirgojumiem, trokšņiem u.c. VES raksturīgām radītām ietekmēm </t>
  </si>
  <si>
    <t>3.1.3.7 </t>
  </si>
  <si>
    <t>Īstenot pilotprojektu lielas jaudas enerģijas ražošanas stacijās elektroenerģijas un/vai siltumenerģijas akumulācijas risinājumu īstenošanai </t>
  </si>
  <si>
    <t>akumulācijas risinājumi ir ieviesti 2 sadedzināšanas iekārtās ar kopējo uzstādīto jaudu &gt;100MW </t>
  </si>
  <si>
    <t>20 </t>
  </si>
  <si>
    <t>IF </t>
  </si>
  <si>
    <t>3.1.3.8.  </t>
  </si>
  <si>
    <t>Noteikt pienākumu nepastāvīgās  elektroenerģijas ražošanas stacijām ar kopējo jaudu &gt;50MW obligāti nodrošināt akumulācijas vai balansēšanas risinājumus, tai skaitā, ūdeņraža ražošanas iekārtas </t>
  </si>
  <si>
    <t>1) normatīvais regulējums apstiprināts 2026.g. </t>
  </si>
  <si>
    <t>2) sākot ar 2030.gadu visas jaunās iekārtas </t>
  </si>
  <si>
    <t>3) sākot ar 2040.gadu visas esošās iekārtas tiek aprīkotas ar akumulācijas vai balansēšanas risinājumiem </t>
  </si>
  <si>
    <t>3.1.3.9 </t>
  </si>
  <si>
    <t>Veicināt elektroenerģijas uzkrāšanas tehnoloģiju izmantošanu komersantos un privātpersonām, t.sk. atbalsta programmu ietvaros </t>
  </si>
  <si>
    <t>Uzstādīts līdz 10 MW uzkrāšanas tehnoloģiju </t>
  </si>
  <si>
    <t>PSO </t>
  </si>
  <si>
    <t>3.1.3.10 </t>
  </si>
  <si>
    <t>Noteikt prasību pakalpojumu sniedzējiem, ieviest atjaunīgās elektroenerģijas ražošanas tehnoloģijas  </t>
  </si>
  <si>
    <t>Normatīvais regulējums 2026. g. </t>
  </si>
  <si>
    <t>3.1.3.11 </t>
  </si>
  <si>
    <r>
      <t xml:space="preserve">Nodrošināt AE ražošanas jaudu palielināšanu </t>
    </r>
    <r>
      <rPr>
        <u/>
        <sz val="11"/>
        <rFont val="Cambria"/>
        <family val="1"/>
        <charset val="186"/>
      </rPr>
      <t>CSAS</t>
    </r>
    <r>
      <rPr>
        <sz val="11"/>
        <rFont val="Cambria"/>
        <family val="1"/>
        <charset val="186"/>
      </rPr>
      <t xml:space="preserve"> un infrastruktūras modernizāciju </t>
    </r>
  </si>
  <si>
    <t>Jaudu palielinājums +30% </t>
  </si>
  <si>
    <t>500 </t>
  </si>
  <si>
    <t>65 </t>
  </si>
  <si>
    <t>Siltuma zudumu īpatsvars Latvijā &lt;10% (apkures sezonā) </t>
  </si>
  <si>
    <t>visas CSAS atbilst efektīvas CSAS kritērijiem </t>
  </si>
  <si>
    <t>3.1.3.12 </t>
  </si>
  <si>
    <t>Īstenot pietiekami plašu CSAS elektrifikāciju </t>
  </si>
  <si>
    <r>
      <t>1) 2030. g. vismaz 1</t>
    </r>
    <r>
      <rPr>
        <sz val="12"/>
        <rFont val="Cambria"/>
        <family val="1"/>
        <charset val="186"/>
      </rPr>
      <t>0</t>
    </r>
    <r>
      <rPr>
        <sz val="11"/>
        <rFont val="Cambria"/>
        <family val="1"/>
        <charset val="186"/>
      </rPr>
      <t>0 MW </t>
    </r>
  </si>
  <si>
    <t>200 </t>
  </si>
  <si>
    <t>2) 2040. g. vismaz  </t>
  </si>
  <si>
    <t>2040 </t>
  </si>
  <si>
    <t>200 MW </t>
  </si>
  <si>
    <t>3.1.3.13 </t>
  </si>
  <si>
    <t>Pilnveidot elektroenerģijas pārvades un sadales sistēmas infrastruktūru CSAS elektrificēšanai </t>
  </si>
  <si>
    <t>Līdz 10 CSAS ir uzlabota elektroenerģijas infrastruktūra pieslēgumu stiprināšanai </t>
  </si>
  <si>
    <t>SSO </t>
  </si>
  <si>
    <t>3.1.3.14 </t>
  </si>
  <si>
    <r>
      <t xml:space="preserve">Nodrošināt AE ražošanas jaudu palielināšanu un to energoefektivitātes uzlabošanu  </t>
    </r>
    <r>
      <rPr>
        <u/>
        <sz val="11"/>
        <rFont val="Cambria"/>
        <family val="1"/>
        <charset val="186"/>
      </rPr>
      <t>individuālajam pašpatēriņam</t>
    </r>
    <r>
      <rPr>
        <sz val="11"/>
        <rFont val="Cambria"/>
        <family val="1"/>
        <charset val="186"/>
      </rPr>
      <t> </t>
    </r>
  </si>
  <si>
    <t>jaudu palielinājums par 30% salīdzinot ar 2017.g. apjomu </t>
  </si>
  <si>
    <t>267 </t>
  </si>
  <si>
    <t>20,5 </t>
  </si>
  <si>
    <t>finanšu institūcijas </t>
  </si>
  <si>
    <t>3.1.3.15 </t>
  </si>
  <si>
    <r>
      <t xml:space="preserve">Nodrošināt AE ražošanas jaudu palielināšanu un to energoefektivitātes uzlabošanu </t>
    </r>
    <r>
      <rPr>
        <u/>
        <sz val="11"/>
        <rFont val="Cambria"/>
        <family val="1"/>
        <charset val="186"/>
      </rPr>
      <t>rūpniecībā un komersantos</t>
    </r>
    <r>
      <rPr>
        <sz val="11"/>
        <rFont val="Cambria"/>
        <family val="1"/>
        <charset val="186"/>
      </rPr>
      <t xml:space="preserve"> (arī pašvaldību) </t>
    </r>
  </si>
  <si>
    <t>300 </t>
  </si>
  <si>
    <t>266,4 </t>
  </si>
  <si>
    <t>3.1.3.16 </t>
  </si>
  <si>
    <t>Noteikt SEG emisiju samazināšanas mērķi konkrētām iekārtām </t>
  </si>
  <si>
    <t>1) iekārtās 2030. g. SEG emisijas ir samazinātas par 40% (pret 2021. g.) </t>
  </si>
  <si>
    <t>2035- </t>
  </si>
  <si>
    <t>2) iekārtu darbība ir pilnībā dekarbonizēta 2040. g. </t>
  </si>
  <si>
    <t>3.1.3.17 </t>
  </si>
  <si>
    <t>Noteikt pienākums klimatneitralitātes plānu izstrādei lielas jaudas iekārtām </t>
  </si>
  <si>
    <t>1) normatīvais regulējums 2026.g. </t>
  </si>
  <si>
    <t>2) pienākums 2040. un 2050.g. </t>
  </si>
  <si>
    <t>3.1.3.18 </t>
  </si>
  <si>
    <t>Noteikt ikgadēju vismaz 3% AE īpatsvara pienākumu dabasgāzes tirgotājiem </t>
  </si>
  <si>
    <t>1) normatīvais regulējums – 2026. g. </t>
  </si>
  <si>
    <t>2026- </t>
  </si>
  <si>
    <t>2) pienākums no 2030. g. </t>
  </si>
  <si>
    <t>3.1.3.19 </t>
  </si>
  <si>
    <t>Veicināt biometāna ražošanu un tā ievadīšanu gāzes tīklā </t>
  </si>
  <si>
    <t>1) ir uzstādītas vismaz 7 jaunas biometāna ražošanas iekārtas </t>
  </si>
  <si>
    <t>2030- </t>
  </si>
  <si>
    <t>26,5 </t>
  </si>
  <si>
    <t>2) dabasgāzes sadales vai pārvades sistēmai ir pieslēgti vismaz 7 biometāna ražotāji </t>
  </si>
  <si>
    <t>3) Latvijā saražots līdz ~210 GWh biometāna </t>
  </si>
  <si>
    <t>3.1.3.20 </t>
  </si>
  <si>
    <t>Noteikt ierobežojumus jaunu fosilā kurināmā iekārtu uzstādīšanai </t>
  </si>
  <si>
    <t>2) nosacījumi no 2028. g. </t>
  </si>
  <si>
    <t>2028 </t>
  </si>
  <si>
    <t>3.1.3.21 </t>
  </si>
  <si>
    <t>Noteikt fosilā kurināmā izmantošanas pakāpeniskus ierobežojumus </t>
  </si>
  <si>
    <t>1) normatīvais regulējums – 2026.g. </t>
  </si>
  <si>
    <t>2050 </t>
  </si>
  <si>
    <t>2) nosacījumi no 2030. g.; 2040. g.; 2050. g. </t>
  </si>
  <si>
    <t>3.1.3.22 </t>
  </si>
  <si>
    <t>Izvērtē iespēju noteikt ierobežojumus, kādā apjomā kurināmā piegādātāji kurināmā cenā var iekļaut “jaunā ETS” izmaksas (attiecas uz kurināmo, kas nav aptverts ar ETS) </t>
  </si>
  <si>
    <t>2) nosacījumi no 2030. g. </t>
  </si>
  <si>
    <t>3.1.3.23 </t>
  </si>
  <si>
    <t>Aktualizēt siltumenerģijas apgādes pakalpojumu tarifu normatīvo regulējumu un aprēķināšanas metodiku </t>
  </si>
  <si>
    <t>normatīvais regulējums 2026. g. </t>
  </si>
  <si>
    <t>SPRK </t>
  </si>
  <si>
    <t>3.1.3.24 </t>
  </si>
  <si>
    <t>Izteikt ilgtspējas kritērijus kā kurināmā kvalitātes rādītājus </t>
  </si>
  <si>
    <t>Veikti grozījumi attiecīgajos tiesību aktos </t>
  </si>
  <si>
    <t>3.1.3.25 </t>
  </si>
  <si>
    <t>Izstrādāt vadlīnijas pieslēguma pie CSA ekonomiskajam pamatojumam </t>
  </si>
  <si>
    <t>Izstrādātas vadlīnijas </t>
  </si>
  <si>
    <t>3.1.3.26 </t>
  </si>
  <si>
    <t>Palielināt biodegvielu un biometāna izmantošanu lauksaimnieciskajā ražošanā </t>
  </si>
  <si>
    <t>KEM  </t>
  </si>
  <si>
    <t>4 </t>
  </si>
  <si>
    <t>3.1.3.27 </t>
  </si>
  <si>
    <t>Nodrošināt biogāzes / biometāna ieguvi valstspilsētu ūdensaimniecības pakalpojumu komersantos, ņemot vērā potenciāla izvērtējumu  </t>
  </si>
  <si>
    <t>1) veikts izvērtējums – 2027.g. </t>
  </si>
  <si>
    <t>10 </t>
  </si>
  <si>
    <t>2) biogāzes ieguve ir nodrošināta atbilstoši potenciālam (provizoriski 3 valstspilsētās) </t>
  </si>
  <si>
    <t>Negatīvās ietekmes uz bioloģisko daudzveidību nosacīts vērtējums, pielīdzinot to pozitīvajai ietekmei ZIZIMM sektorā (kurā ietvertas arī nesamazinātas visas negatīvās ietekmes).</t>
  </si>
  <si>
    <t>Negatīva ietekme uz meža resursiem būs &lt;1 tūkst.ha platībā, kas salīdzinājumā ar ZIZIMM sektora pozitīvajām ietekmēm 704 tūkst.ha kopplatībā būtībā līdzinās nullei, tomēr atzīmēts minimāls negatīvs vērtējums.</t>
  </si>
  <si>
    <t>***</t>
  </si>
  <si>
    <t>Negatīvā ietekme uz ainavu izteikta % no būtiski ietekmētās Latvijas teritorijas, kas kopumā pret visu Latvijas teritoriju ir nebūtiska ietekme.</t>
  </si>
  <si>
    <t>****</t>
  </si>
  <si>
    <r>
      <t>Pasākuma īstenošanai veicamā darbība</t>
    </r>
    <r>
      <rPr>
        <sz val="10"/>
        <color rgb="FF000000"/>
        <rFont val="Cambria"/>
        <family val="1"/>
        <charset val="186"/>
      </rPr>
      <t> </t>
    </r>
  </si>
  <si>
    <r>
      <t>Izpildē iesaistītā</t>
    </r>
    <r>
      <rPr>
        <b/>
        <sz val="10"/>
        <color rgb="FF000000"/>
        <rFont val="Cambria"/>
        <family val="1"/>
        <charset val="186"/>
      </rPr>
      <t xml:space="preserve"> institūcija</t>
    </r>
    <r>
      <rPr>
        <sz val="10"/>
        <color rgb="FF000000"/>
        <rFont val="Cambria"/>
        <family val="1"/>
        <charset val="186"/>
      </rPr>
      <t> </t>
    </r>
  </si>
  <si>
    <r>
      <t>Izpildes termiņš</t>
    </r>
    <r>
      <rPr>
        <sz val="10"/>
        <color rgb="FF000000"/>
        <rFont val="Cambria"/>
        <family val="1"/>
        <charset val="186"/>
      </rPr>
      <t> </t>
    </r>
  </si>
  <si>
    <r>
      <t>Investīcijas (milj.€)</t>
    </r>
    <r>
      <rPr>
        <sz val="10"/>
        <color rgb="FF000000"/>
        <rFont val="Cambria"/>
        <family val="1"/>
        <charset val="186"/>
      </rPr>
      <t> </t>
    </r>
  </si>
  <si>
    <t>nepiecie- šamās </t>
  </si>
  <si>
    <t>Ūdens resursi un to kvalitāte*</t>
  </si>
  <si>
    <t>Klimata pār-maiņas**</t>
  </si>
  <si>
    <t>3.1.4.1 </t>
  </si>
  <si>
    <t>Palielināt bioloģiski noārdāmo atkritumu pārstrādi </t>
  </si>
  <si>
    <t>Poligonā “Getliņi” - 100 000 t/g​  </t>
  </si>
  <si>
    <t>Iekārtu operatori </t>
  </si>
  <si>
    <t>No spēkā esošā Atkritumu apsaimniekošanas valsts plāna, kuram ir SIVN</t>
  </si>
  <si>
    <t>Poligonā “Ķīvītes” - 21 000 t/g​  </t>
  </si>
  <si>
    <t xml:space="preserve">Visu atkritumu WEM pasākumu kopējais ietaupījums 2030.g (viena gada ietvaros) ir 36.12 kT CO2 </t>
  </si>
  <si>
    <t>Poligonā ”Daibe” - 30 000 t/g </t>
  </si>
  <si>
    <t>Poligonā “Cinīši” - 20 000 t/g </t>
  </si>
  <si>
    <t>Poligonā “Janvāri” – 16 500 t/g </t>
  </si>
  <si>
    <t>Poligonā “Brakši” – 19 000 t/g </t>
  </si>
  <si>
    <t>3.1.4.2 </t>
  </si>
  <si>
    <t>Sabiedrības izpratnes veidošanas un kapacitātes stiprināšanas pasākumi </t>
  </si>
  <si>
    <t>Īstenoti sabiedrības informēšanas un kapacitātes stiprināšanas pasākumi:  </t>
  </si>
  <si>
    <t>0,543 </t>
  </si>
  <si>
    <t>NEKP pasākumu ietaupījums 2030.g (viena gada ietvaros) pret WEM scenāriju ir 4.48 kT CO2 ekv.</t>
  </si>
  <si>
    <t>a) sasniegtais iedzīvotāju skaits vismaz 20 000  </t>
  </si>
  <si>
    <t>uzņēmumi </t>
  </si>
  <si>
    <t>b) personas, kuras projekta ietekmē mainījušas savu uzvedību vai ieradumus,  10 000  </t>
  </si>
  <si>
    <t>NVO </t>
  </si>
  <si>
    <t>3.1.4.3 </t>
  </si>
  <si>
    <t>Pilotprojekti reģionālajos poligonos atkritumu šķirošanas efektivitātes uzlabošanai </t>
  </si>
  <si>
    <t>a) Reģionālajā poligonā “Dziļā Vāda” apglabāto nešķiroto atkritumu apjoma samazinājums līdz 77%  </t>
  </si>
  <si>
    <t>0,152 </t>
  </si>
  <si>
    <t>0,512 </t>
  </si>
  <si>
    <t>LIFE projekts, kas īsteno Plānu</t>
  </si>
  <si>
    <t>b) Reģionālajā poligonā “Dziļā Vāda” otrreiz pārstrādājamo materiālu RDF tālākai pārstrādei palielinājums par 5 932 t/g  </t>
  </si>
  <si>
    <t>SIA “Vidus-daugavas SPAAO” </t>
  </si>
  <si>
    <t>c) sašķirotais plastmasas iepakojuma apjoms tālākai pārstrāde reģionālajā poligonā “Dziļā Vada” 467 t/g </t>
  </si>
  <si>
    <t>Reģionālajā poligonā “Daibe” palielināta atkritumu apstrādes jauda par vismaz 400 t/g. Uzlabots kopējais pārstrādāto otrreizējo izejvielu daudzums  </t>
  </si>
  <si>
    <t>0,08 </t>
  </si>
  <si>
    <t>SIA “ZAAO” </t>
  </si>
  <si>
    <t>3.1.4.4 </t>
  </si>
  <si>
    <t>Papildu regulējums decentralizēto kanalizācijas sistēmu (DKS) apsaimniekošanai, tā ieviešana, t.sk. stingrāka DKS uzraudzība  </t>
  </si>
  <si>
    <t>DKS lietotāju skaita samazināšanās pilsētās un ciemos, atbilstošs SEG emisiju no DKS kritums  </t>
  </si>
  <si>
    <t>2027-2030 </t>
  </si>
  <si>
    <t>Regulējuma izstrāde, ko nosaka Padomes Direktīva par komunālo notekūdeņu attīrīšanu (91/271/EEK)</t>
  </si>
  <si>
    <t>ND</t>
  </si>
  <si>
    <t>3.1.4.5 </t>
  </si>
  <si>
    <t>SEG emisiju monitoringa nosacījumu izstrāde un uzsākšana lielākajās notekūdeņu attīrīšanas iekārtās  </t>
  </si>
  <si>
    <t>Uzsākts SEG emisiju monitorings vismaz 21 notekūdeņu attīrīšanas iekārtā  </t>
  </si>
  <si>
    <t>Regulējuma izstrāde, ko prasīs topošie grozījumi Padomes Direktīva par komunālo notekūdeņu attīrīšanu (91/271/EEK)</t>
  </si>
  <si>
    <t>ūdens-saimniecības uzņēmumi </t>
  </si>
  <si>
    <t>3.1.4.6 </t>
  </si>
  <si>
    <t>Notekūdeņu attīrīšanas iekārtu darbības uzlabošana  </t>
  </si>
  <si>
    <t>NAI ar CE&gt;10000 darbības uzlabošana, lai palielinātu notekūdeņu attīrīšanas jaudas un efektivitāti  </t>
  </si>
  <si>
    <t>51,56 </t>
  </si>
  <si>
    <t>27,76 </t>
  </si>
  <si>
    <t>3.1.4.7 </t>
  </si>
  <si>
    <t>Notekūdeņu dūņu apsaimniekošanas plāna 2024.-2027.g. īstenošana  </t>
  </si>
  <si>
    <t>Plāns paredz visu Latvijā radīto notekūdeņu dūņu savākšanu, uzskaiti, analīzes, pārstrādi un izmantošanu pēc iespējas lietderīgā veidā (augsnes ielabošanai, biogāzes ražošanai). Novērsta nekontrolēta dūņu uzkrāšana, noplūdes riski, nekontrolētas SEG emisijas.  </t>
  </si>
  <si>
    <t>24,5 </t>
  </si>
  <si>
    <t>Šogad apstiprināts un ir veikts SIVN</t>
  </si>
  <si>
    <t>līdz 0.15 kt CH4 = 12 kt CO2 *</t>
  </si>
  <si>
    <t>3.1.4.8 </t>
  </si>
  <si>
    <t>Dalītas tekstilizstrādājumu savākšanas sistēmas īstenošana un pilnveidošana </t>
  </si>
  <si>
    <t>Samazināti tekstilizstrādājumu atkritumi 1800 t/gadā jeb 7,5% no kopējiem tekstila atkritumiem  </t>
  </si>
  <si>
    <t>0,134 </t>
  </si>
  <si>
    <t>Pasākums, kas izriet, no Plāna un tiek realizēts ar LIFE projektu, SIVN veikts plānam. Un arī izriet no Direktīvas prasībām</t>
  </si>
  <si>
    <t>SIA “Eco Baltia vide” </t>
  </si>
  <si>
    <t>3.1.4.9 </t>
  </si>
  <si>
    <t>Aizliegt atkritumu ievešanu reģenerācijai </t>
  </si>
  <si>
    <t>1) atbilstošs normatīvais regulējums 2026. g.  </t>
  </si>
  <si>
    <t>Izriet no Atkritumu plāna ar mērķi samazināt noglabājamo atkritumu daudzuma.</t>
  </si>
  <si>
    <t>2) aizliegums stājas spēkā 2030. g.  </t>
  </si>
  <si>
    <t xml:space="preserve">Regulējumam pozitīva ietekme uz vidi. </t>
  </si>
  <si>
    <t>Pozitīvās ietekmes uz ūdeņiem intensitātei trūkst kritērija, tāpēc vienkārši atzīmēts, kuriem pasākumiem ir pozitīva ietekme.</t>
  </si>
  <si>
    <r>
      <t>Pasākumu īstenošanai veicamā darbība</t>
    </r>
    <r>
      <rPr>
        <sz val="10"/>
        <color rgb="FF000000"/>
        <rFont val="Cambria"/>
        <family val="1"/>
        <charset val="186"/>
      </rPr>
      <t> </t>
    </r>
  </si>
  <si>
    <t>Izpildē                iesaistītā            institūcija</t>
  </si>
  <si>
    <t>Rezultāti</t>
  </si>
  <si>
    <t xml:space="preserve">Klimata pārmaiņas </t>
  </si>
  <si>
    <r>
      <t>avoti</t>
    </r>
    <r>
      <rPr>
        <sz val="10"/>
        <color rgb="FF000000"/>
        <rFont val="Cambria"/>
        <family val="1"/>
        <charset val="186"/>
      </rPr>
      <t> </t>
    </r>
  </si>
  <si>
    <t>SEG emisiju ietaupījums (kt)</t>
  </si>
  <si>
    <t>3.1.5.1 </t>
  </si>
  <si>
    <t>1) pienākums noteikts 2027.g. </t>
  </si>
  <si>
    <t>2) iekārtu darbība ir dekarbonizēta 2040. g. </t>
  </si>
  <si>
    <t>3.1.5.2 </t>
  </si>
  <si>
    <t>Atbalstīt lielo investīciju projektu jaunu «zaļo» produktu  un darba vietu attīstībai </t>
  </si>
  <si>
    <t>Īstenota lielo investīciju atbalsta programma, eksporta pieaugumu vismaz 120 milj. EUR apmērā veicināšanai  </t>
  </si>
  <si>
    <t>no 2025 </t>
  </si>
  <si>
    <t>282,6 </t>
  </si>
  <si>
    <t>Ekonomikas ministrijas pasākums</t>
  </si>
  <si>
    <t>radītas 300 jaunas darba vietas </t>
  </si>
  <si>
    <t>3.1.5.3 </t>
  </si>
  <si>
    <t>Izstrādāt programmu koksnes pārstrādes  eksportspējīgu ražotņu attīstībai  </t>
  </si>
  <si>
    <t>izstrādāts normatīvais regulējums </t>
  </si>
  <si>
    <t>esošā budžeta ietvaros </t>
  </si>
  <si>
    <t>LIAA </t>
  </si>
  <si>
    <t>3.1.5.4. </t>
  </si>
  <si>
    <t>Nodrošināt sabiedrības informēšanu un konsultēšanu par  siltumnīcefekta gāzu daudzuma samazināšanu, tostarp  F-gāzēm </t>
  </si>
  <si>
    <t>Īstenoti sabiedrības informēšanas pasākumi (informatīvās kampaņas sociālajos tīklos, infografiki u.c.): </t>
  </si>
  <si>
    <t>0,06 </t>
  </si>
  <si>
    <t>VB (EKII) </t>
  </si>
  <si>
    <t>Jauni pasākumi, lai atvieglotu direktīvas prasību pārņemšanu</t>
  </si>
  <si>
    <t>- sasniegtais iedzīvotāju skaits &gt;10tūkst. </t>
  </si>
  <si>
    <t>- uzlabota &gt;5 tūkst. iedzīvotāju izpratne par F-gāzēm kā būtisku daļu SEG samazināšanas kontekstā </t>
  </si>
  <si>
    <t>3.1.5.5. </t>
  </si>
  <si>
    <t>Mērķētas informācijas sniegšana F-gāzu nozares pārstāvjiem   </t>
  </si>
  <si>
    <t>Apmācības saistībā ar aktuālākajām F-gāzu alternatīvām, drošības prasībām un energoefektivitāti </t>
  </si>
  <si>
    <t>KEM  </t>
  </si>
  <si>
    <t>0,05 </t>
  </si>
  <si>
    <t>LVĢMC </t>
  </si>
  <si>
    <t>3.1.5.6. </t>
  </si>
  <si>
    <t>Valsts iestāžu kapacitātes stiprināšana F-gāzu uzraudzības un kontroles darba uzdevumu veikšanā </t>
  </si>
  <si>
    <t>Kapacitātes stiprināšanas apmācības regulas prasību īstenošanā iesaistītajām uzraudzības iestādēm </t>
  </si>
  <si>
    <t>VVD </t>
  </si>
  <si>
    <t>PTAC </t>
  </si>
  <si>
    <t>Veselības inspekcija </t>
  </si>
  <si>
    <t>VID </t>
  </si>
  <si>
    <t>Rezultatīvais             rādītājs            (tūkst. ha)</t>
  </si>
  <si>
    <r>
      <t>Izpildē iesaistīta institūcija</t>
    </r>
    <r>
      <rPr>
        <sz val="10"/>
        <color rgb="FF000000"/>
        <rFont val="Cambria"/>
        <family val="1"/>
        <charset val="186"/>
      </rPr>
      <t> </t>
    </r>
  </si>
  <si>
    <t>Bioloģiskā daudzveidība, īpaši aizsargājamās dabas teritorijas, sugas un biotopi*</t>
  </si>
  <si>
    <t>Meža resursi**</t>
  </si>
  <si>
    <t>Augsne***</t>
  </si>
  <si>
    <t>Atmosfēras gaisa kvalitāte****</t>
  </si>
  <si>
    <t>Klimata pār-maiņas*****</t>
  </si>
  <si>
    <t>nepiecie- šamās</t>
  </si>
  <si>
    <r>
      <t>iezī</t>
    </r>
    <r>
      <rPr>
        <sz val="10"/>
        <color rgb="FF000000"/>
        <rFont val="Cambria"/>
        <family val="1"/>
        <charset val="186"/>
      </rPr>
      <t>mētās </t>
    </r>
  </si>
  <si>
    <t>SEG ietaupījums (2030.gadā,kt CO2 ekv., )</t>
  </si>
  <si>
    <t>SEG ietaupījums (kumulatīvā ietekme 2026.-2030., kt CO2 ekv.)</t>
  </si>
  <si>
    <t>3.1.6.1 .</t>
  </si>
  <si>
    <t>Minerālmēslojuma pielietošana sausieņos un āreņos </t>
  </si>
  <si>
    <t>3.1.6.2. </t>
  </si>
  <si>
    <t>Augsnes ielabošana kūdreņos, izmantojot koksnes pelnus </t>
  </si>
  <si>
    <t>3.1.6.3. </t>
  </si>
  <si>
    <t>Pārmitro meža biotopu atjaunošana lauksaimniecībā izmantojamās organiskajās augsnēs </t>
  </si>
  <si>
    <t>259 </t>
  </si>
  <si>
    <t>OSS </t>
  </si>
  <si>
    <t>3.1.6.4. </t>
  </si>
  <si>
    <t>Mērķtiecīga organisko augšņu apmežošana lauksaimniecībā izmantojamās zemēs  </t>
  </si>
  <si>
    <t>99 </t>
  </si>
  <si>
    <t>3.1.6.5. </t>
  </si>
  <si>
    <t>Mērķtiecīga meža ieaudzēšana izstrādātajos kūdras laukos, tajā skaitā atjaunojot Latvijai raksturīgos pārmitro mežu biotopus </t>
  </si>
  <si>
    <t>3.1.6.6. </t>
  </si>
  <si>
    <t>Mazāk vērtīgo lauksaimniecībā izmantojamo zemju mērķtiecīga apmežošana </t>
  </si>
  <si>
    <t>186 </t>
  </si>
  <si>
    <t>PF         MFF</t>
  </si>
  <si>
    <t>3.1.6.7. </t>
  </si>
  <si>
    <t>Hidroloģiskā režīma uzlabošana slapjaiņos </t>
  </si>
  <si>
    <t>120 </t>
  </si>
  <si>
    <t>3.1.6.8. </t>
  </si>
  <si>
    <t>Kokaugu joslu stādījumi  </t>
  </si>
  <si>
    <t>38 </t>
  </si>
  <si>
    <t>OSS                 MFF</t>
  </si>
  <si>
    <t>3.1.6.9. </t>
  </si>
  <si>
    <t>Īscirtmeta atvasāji </t>
  </si>
  <si>
    <t>41 </t>
  </si>
  <si>
    <t>3.1.6.10. </t>
  </si>
  <si>
    <t>Koku grupas ganībās </t>
  </si>
  <si>
    <t>37 </t>
  </si>
  <si>
    <t>3.1.6.11. </t>
  </si>
  <si>
    <t>Koksnes ķīmiskās pārstrādes/koksnes šķiedras rūpnīcas būvniecība </t>
  </si>
  <si>
    <t>- </t>
  </si>
  <si>
    <t>komersanti </t>
  </si>
  <si>
    <t>700 </t>
  </si>
  <si>
    <t>3.1.6.12. </t>
  </si>
  <si>
    <t>Neproduktīvu audžu nomaiņa </t>
  </si>
  <si>
    <t>24 </t>
  </si>
  <si>
    <t>3.1.6.13. </t>
  </si>
  <si>
    <t>Bioogles izmantošana aramzemēs </t>
  </si>
  <si>
    <t>322 </t>
  </si>
  <si>
    <t>3.1.6.14. </t>
  </si>
  <si>
    <t>Skaidu plātņu rūpnīcas izveidošana </t>
  </si>
  <si>
    <t>komer-santi </t>
  </si>
  <si>
    <t>3.1.6.15. </t>
  </si>
  <si>
    <t>Jaunaudžu kopšanas ciršu platības pieaugums </t>
  </si>
  <si>
    <t>ZM, LVM </t>
  </si>
  <si>
    <t>17 </t>
  </si>
  <si>
    <t>LVM </t>
  </si>
  <si>
    <t>N/D</t>
  </si>
  <si>
    <t>3.1.6.16. </t>
  </si>
  <si>
    <t>Mērķtiecīgi atjaunotu meža platību pieaugums </t>
  </si>
  <si>
    <t>22 </t>
  </si>
  <si>
    <t>Summa******:</t>
  </si>
  <si>
    <t>Ietekmes uz biodaudzveidību izteiktas platības procentos pret visu pasākumu kopējo platību: 704 tūkst.ha.</t>
  </si>
  <si>
    <t>Ietekmes uz meža resursiem izteiktas platības procentos pret visu pasākumu kopējo platību: 704 tūkst.ha.</t>
  </si>
  <si>
    <t>Ietekmes uz augsni izteiktas platības procentos pret visu pasākumu kopējo platību: 704 tūkst.ha.</t>
  </si>
  <si>
    <t>Ietekmes uz gaisa kvalitāti izteiktas platības procentos pret visu pasākumu kopējo platību: 704 tūkst.ha.</t>
  </si>
  <si>
    <t>*****</t>
  </si>
  <si>
    <t>******</t>
  </si>
  <si>
    <t>Summārā platība pārsniedz Latvijas platību, jo vienās un tajās pašās platībās tiek īstenoti vairāki pasākumi, kuriem ir katram sava ietekme.</t>
  </si>
  <si>
    <t>Izpildē            iesaistītā              institūcija</t>
  </si>
  <si>
    <t>Izpildes termiņš </t>
  </si>
  <si>
    <t>Klimata pārmaiņas *</t>
  </si>
  <si>
    <r>
      <rPr>
        <b/>
        <sz val="10"/>
        <color rgb="FF000000"/>
        <rFont val="Cambria"/>
        <family val="1"/>
        <charset val="186"/>
      </rPr>
      <t>nepieciešamās</t>
    </r>
    <r>
      <rPr>
        <sz val="10"/>
        <color rgb="FF000000"/>
        <rFont val="Cambria"/>
        <family val="1"/>
        <charset val="186"/>
      </rPr>
      <t> </t>
    </r>
  </si>
  <si>
    <t>3.2.1.1 </t>
  </si>
  <si>
    <t>Noteikt pienākumu ieviest energopārvaldības sistēmas konkrētiem komersantiem un publiskajam sektoram </t>
  </si>
  <si>
    <r>
      <t> </t>
    </r>
    <r>
      <rPr>
        <sz val="11"/>
        <color rgb="FF000000"/>
        <rFont val="Cambria"/>
        <family val="1"/>
        <charset val="186"/>
      </rPr>
      <t>2024 </t>
    </r>
  </si>
  <si>
    <t>Jauns, obligāts, EED prasība</t>
  </si>
  <si>
    <t>BVKB </t>
  </si>
  <si>
    <t>3.2.1.2 </t>
  </si>
  <si>
    <t>Noteikt energoefektivitātes pienākumus lielākajiem enerģijas patērētājiem </t>
  </si>
  <si>
    <t>3.2.1.3 </t>
  </si>
  <si>
    <t>Izstrādāt metodoloģijas AE ražošanas un izmantošanas datu un energoefektivitātes pasākumu statistikas datu vākšanai, apstrādei un apkopošanai  </t>
  </si>
  <si>
    <t>Izstrādāta metodoloģija, ko CSP izmanto statistikas sagatavošanas ietvaros </t>
  </si>
  <si>
    <t>1,2 </t>
  </si>
  <si>
    <t>CSP </t>
  </si>
  <si>
    <t>3.2.1.4 </t>
  </si>
  <si>
    <t>Aktualizēt esošo un izstrādāt jaunu energoietaupījumu aprēķinu metodoloģiju visās nozarēs veiktajiem pasākumiem, t.sk. atbalsta programmām </t>
  </si>
  <si>
    <t>Izstrādāta aprēķinu metodoloģija </t>
  </si>
  <si>
    <t>0,5 </t>
  </si>
  <si>
    <t>uzņēmumu energoauditori </t>
  </si>
  <si>
    <t>pētnieki </t>
  </si>
  <si>
    <t>3.2.1.5 </t>
  </si>
  <si>
    <t>Noteikt pienākumu, modernizējot datu centrus, nodrošināt, ka modernizējamā datu centra energoefektivitātes rādītāji modernizācijas procesā netiek pasliktināti </t>
  </si>
  <si>
    <t>3.2.1.6 </t>
  </si>
  <si>
    <t>Plānošanas sistēmā pilnībā ieviest “energoefektivitātes pirmajā vietā” principa izvērtēšanu </t>
  </si>
  <si>
    <t>3.2.1.7 </t>
  </si>
  <si>
    <t>Turpināt dabasgāzes skaitītāju modernizāciju un ieviest viedos skaitītājus dabasgāzes patēriņa uzskaitei </t>
  </si>
  <si>
    <t>viedie skaitītāji ieviesti &gt;80% apkurei izmantotajai dabasgāzei </t>
  </si>
  <si>
    <t>5 </t>
  </si>
  <si>
    <t>3.2.1.8 </t>
  </si>
  <si>
    <t>Izstrādāt projekta īstenošanas rezultātā nodrošināto energoietaupījumu aprēķināšanas rīku </t>
  </si>
  <si>
    <t>Izstrādāts tiešsaistes rīks </t>
  </si>
  <si>
    <t>0,7 </t>
  </si>
  <si>
    <t>3.2.1.9 </t>
  </si>
  <si>
    <t>Veikt komersantu zināšanu un izpratnes veicināšanas pasākumus par energoefektivitātes prasībām gan kā tirgotājiem un ražotājiem, gan arī kā profesionālajiem lietotājiem </t>
  </si>
  <si>
    <t>LDDK </t>
  </si>
  <si>
    <t>LTRK </t>
  </si>
  <si>
    <t>3.2.1.10 </t>
  </si>
  <si>
    <t>Veikt sabiedrības informēšanas un izglītošanas pasākumi, lai veicinātu izturēšanās maiņu energoefektivitātes virzienā, t.sk., informējot sabiedrību par produktu energoefektivitāti </t>
  </si>
  <si>
    <t>0,04 </t>
  </si>
  <si>
    <t>3.2.1.11 </t>
  </si>
  <si>
    <t>Nodrošināt skolām iespēju ieviest klimata, energoefektivitātes kalkulatorus un mācīt skolēniem minimizēt šos rādītājus ar līmeņatzīmju principu, salīdzinot skolu sasniegto </t>
  </si>
  <si>
    <t>IZM </t>
  </si>
  <si>
    <t>3.2.1.12 </t>
  </si>
  <si>
    <t>Valsts un pašvaldību resora iestādēs ieviest vismaz 1 attālinātā darba dienu </t>
  </si>
  <si>
    <t>3.2.1.13 </t>
  </si>
  <si>
    <t>Analizēt papildus devumu mērķa izpildīšanā no esošām atbalsta programmas </t>
  </si>
  <si>
    <t>3.2.1.14 </t>
  </si>
  <si>
    <t>Noteikt pienākumu veikt uzņēmumu energoauditu definētiem  ūdenssaimniecības uzņēmumiem </t>
  </si>
  <si>
    <t>Jauns. Obligāts, 2024.g. Direktīvas par komunālo notekūdeņu attīrīšanu obligāta prasība</t>
  </si>
  <si>
    <r>
      <t>Izpildē iesaistītā institūcija</t>
    </r>
    <r>
      <rPr>
        <sz val="10"/>
        <color rgb="FF000000"/>
        <rFont val="Cambria"/>
        <family val="1"/>
        <charset val="186"/>
      </rPr>
      <t> </t>
    </r>
  </si>
  <si>
    <t>Klimata pārmaiņas*</t>
  </si>
  <si>
    <t>3.2.2.1 </t>
  </si>
  <si>
    <t>Noteikt enerģijas patēriņa monitoringa un enerģijas patēriņa samazināšanas pienākumu publiskām iestādēm </t>
  </si>
  <si>
    <t>1.9% enerģijas samazinājums katru gadu </t>
  </si>
  <si>
    <t>3.2.2.2 </t>
  </si>
  <si>
    <t>Nodrošināt finansiālu un zināšanu atbalstu pašvaldībām energoefektivitātes pasākumu veicināšanai un īstenošanai  </t>
  </si>
  <si>
    <t>2030  </t>
  </si>
  <si>
    <t>8 </t>
  </si>
  <si>
    <t>3.2.2.3 </t>
  </si>
  <si>
    <t>Izveidot publisko ēku sarakstu un ēkās izmantoto energodatu reģistru </t>
  </si>
  <si>
    <t>izveidots IKT risinājums </t>
  </si>
  <si>
    <t>3.2.2.4 </t>
  </si>
  <si>
    <t>Uzlabot publiskā sektora ēku energoefektivitāti, t.sk. atbalsta programmu ietvaros </t>
  </si>
  <si>
    <t>ikgadēji renovētas vismaz 3% no publisko ēku platības </t>
  </si>
  <si>
    <t>800 </t>
  </si>
  <si>
    <t>253,5 </t>
  </si>
  <si>
    <t>3.2.2.5 </t>
  </si>
  <si>
    <t>Uzlabot publisko ēku energoefektivitāti ar bioloģiskas izcelsmes materiāliem, vērtējot tehnisko un ekonomisko pamatojumu </t>
  </si>
  <si>
    <t>90 </t>
  </si>
  <si>
    <t>3.2.2.6 </t>
  </si>
  <si>
    <t>Veicināt oglekļa mazietilpīgas attīstības aspektu integrēšanu pilsētu un to aglomerāciju teritoriālajā plānošanā, t.sk. veicinot dabā balstītu risinājumu pēc iespējas plašāku ieviešanu </t>
  </si>
  <si>
    <t>Zaļo, dabā balstīto risinājumu prioretizēšana pašvaldību saistošajos noteikumos (kur iespējams) - projektu skaits – 10; </t>
  </si>
  <si>
    <t>informatīvi semināri par zaļajiem risinājumiem  - 5; </t>
  </si>
  <si>
    <t>zaļās infrastruktūras projekti - 5 </t>
  </si>
  <si>
    <t>3.2.2.7 </t>
  </si>
  <si>
    <t>Integrēt oglekļa mazietilpīgas attīstības aspektus pašvaldību attīstības plānošanas dokumentos </t>
  </si>
  <si>
    <t>3.2.2.8 </t>
  </si>
  <si>
    <t>Izstrādāt metodiku un atbilstošu datu bāzi reģionālo datu par SEG emisijām aprēķināšanai </t>
  </si>
  <si>
    <t>metodika </t>
  </si>
  <si>
    <t>0,069 </t>
  </si>
  <si>
    <t>datubāze </t>
  </si>
  <si>
    <t>3.2.2.9 </t>
  </si>
  <si>
    <t>Uzlabot sabiedrības un pašvaldību un plānošanas reģionu informētību un zināšanas par oglekļa mazietilpīgu attīstību, inovatīvajām tehnoloģijām </t>
  </si>
  <si>
    <t>0,093 </t>
  </si>
  <si>
    <t>3.2.2.10 </t>
  </si>
  <si>
    <t>Inovatīvu risinājumu attīstīšana un ieviešana  pašvaldību sniegtajos pakalpojumos energoefektivitātes uzlabošanai  </t>
  </si>
  <si>
    <t>vismaz -10% pakalpojuma izmaksas uz vienu klientu (€) vai -10% enerģijas patēriņš (MWh), vai -10% laika patēriņš (h) </t>
  </si>
  <si>
    <t>VARAM, </t>
  </si>
  <si>
    <t>6,1 </t>
  </si>
  <si>
    <t>Izpildē iesaistītā institūcija</t>
  </si>
  <si>
    <t>3.2.3.1 </t>
  </si>
  <si>
    <t>Noteikt pienākumu visām jaunajām dzīvojamām un nedzīvojamām ēkām atbilst nulles emisiju ēkas nosacījumiem </t>
  </si>
  <si>
    <t>Normatīvais regulējums (būvnormatīvi) </t>
  </si>
  <si>
    <t>2026  </t>
  </si>
  <si>
    <t>Jauns, obligāta prasība, EPBD (Direktīva 2024/1275)</t>
  </si>
  <si>
    <t>3.2.3.2 </t>
  </si>
  <si>
    <t>Nodrošināt dzīvojamo māju, daudzdzīvokļu ēku vai nedzīvojamo ēku / būvju pieslēgšanos pie efektīvas CSAS ēku renovāciju ietvaros, t.sk. atbalsta programmu ietvaros </t>
  </si>
  <si>
    <t>no jauna pie efektīvas CSAS pieslēgtas vismaz 50 ēkas </t>
  </si>
  <si>
    <t>3,16 </t>
  </si>
  <si>
    <t>NAP2027 (VARAM jau īstenota atbalsta programma)</t>
  </si>
  <si>
    <t>finanšu </t>
  </si>
  <si>
    <t>institūcijas </t>
  </si>
  <si>
    <t>3.2.3.3 </t>
  </si>
  <si>
    <t>Noteikt pienākumu pieslēgt valsts un pašvaldību īpašumā esošās ēkas efektīvām CSAS, kur tas ir ekonomiski pamatoti </t>
  </si>
  <si>
    <t>Efektīvai CSA pieslēgtas vismaz 50 ēkas </t>
  </si>
  <si>
    <t>3.2.3.4 </t>
  </si>
  <si>
    <t>Uzlabot daudzdzīvokļu ēku energoefektivitāti, t.sk. atbalsta programmu ietvaros </t>
  </si>
  <si>
    <t>atjaunotas vismaz 2000 daudzdzīvokļu ēkas </t>
  </si>
  <si>
    <t>1500 </t>
  </si>
  <si>
    <t>230,5 </t>
  </si>
  <si>
    <t>Valsts kase </t>
  </si>
  <si>
    <t>3.2.3.5 </t>
  </si>
  <si>
    <t>Daudzdzīvokļu ēku energoefektivitātes darbību ietvaros sniegt atbalstu enerģētikas nabadzības riskam pakļautajiem iedzīvotājiem </t>
  </si>
  <si>
    <t>Atbalsts sniegts vismaz 2017 mājsaimniecībām </t>
  </si>
  <si>
    <t>Jauns, NEKP 2020 šis daļēji iekļauts daudzdzīvokļu ēku energoefektivitātes atbalsta programmu pasākumā</t>
  </si>
  <si>
    <t>3.2.3.6 </t>
  </si>
  <si>
    <t>Īstenot kvartālu renovāciju (ēku energoefektivitātes uzlabošana kvartālu mērogā), t.sk. atbalsta programmu ietvaros </t>
  </si>
  <si>
    <t>Atjaunoti vismaz 4 kvartāli </t>
  </si>
  <si>
    <t>875 </t>
  </si>
  <si>
    <t>3.2.3.7 </t>
  </si>
  <si>
    <t>Uzlabot daudzdzīvokļu ēku energoefektivitāti vienkāršotu atbalsta programmu ietvaros </t>
  </si>
  <si>
    <t>Atjaunotas vismaz 500 ēkas </t>
  </si>
  <si>
    <t>250 </t>
  </si>
  <si>
    <t>3.2.3.8 </t>
  </si>
  <si>
    <t>Uzlabot privātmāju energoefektivitāti, t.sk. atbalsta programmu ietvaros </t>
  </si>
  <si>
    <t>renovētas vismaz 5000 ēkas </t>
  </si>
  <si>
    <t>2,37 </t>
  </si>
  <si>
    <t>3.2.3.9 </t>
  </si>
  <si>
    <t>Veicināt daudzdzīvokļu dzīvojamo māju siltumapgādes sistēmu termoregulēšanas iekārtu uzstādīšanu, t.sk. atbalsta programmu ietvaros </t>
  </si>
  <si>
    <t>Uzstādītas termoregulēšanas un attālinātās uzskaites sistēmas 15% no atbalsta programmu ietvaros renovētajām daudzdzīvokļu ēkām </t>
  </si>
  <si>
    <t>53,5 </t>
  </si>
  <si>
    <t>3.2.3.10 </t>
  </si>
  <si>
    <t>Izstrādāt tipveida renovācijas projektus sērijveida daudzdzīvokļu dzīvojamām mājām </t>
  </si>
  <si>
    <t>Uzlabota energoefektivitāte 13450 mājokļiem </t>
  </si>
  <si>
    <t>3.2.3.11 </t>
  </si>
  <si>
    <t>Aktualizēt Ēku ilgtermiņa stratēģiju </t>
  </si>
  <si>
    <t>Nacionālais ēku fonda renovācijas plāns </t>
  </si>
  <si>
    <t>3.2.3.12 </t>
  </si>
  <si>
    <t>Mainīt lēmumu pieņemšanas kārtību par ēku renovācijas vai pieslēgšanas pie efektīvas CSAS veikšanu </t>
  </si>
  <si>
    <t>Samazināts nepieciešamais pozitīvo balsojumu apjoms lēmumu pieņemšanai </t>
  </si>
  <si>
    <t>3.2.3.13 </t>
  </si>
  <si>
    <t>Pārskatīt māju apsaimniekotāju pienākumus un tiesības energoefektivitātes jomā </t>
  </si>
  <si>
    <t>3.2.3.14 </t>
  </si>
  <si>
    <t>Attīstot ESKO tirgu, piesaistīt privātās investīcijas energoefektivitātes paaugstināšanas projektiem, novēršot ESKO tirgus nepilnības </t>
  </si>
  <si>
    <t>15  </t>
  </si>
  <si>
    <t>3.2.3.15 </t>
  </si>
  <si>
    <t>Attīstot PESKO iespējas, nodrošināt pašvaldību iesaisti energoefektivitātes paaugstināšanā projektu atbalstīšanā </t>
  </si>
  <si>
    <t>Uzsākta PESKO darbība </t>
  </si>
  <si>
    <t> 15 </t>
  </si>
  <si>
    <t>3.2.3.16 </t>
  </si>
  <si>
    <t>Turpināt “Dzīvo siltāk” programmas īstenošanu </t>
  </si>
  <si>
    <t>0,75 </t>
  </si>
  <si>
    <t>3.2.3.17 </t>
  </si>
  <si>
    <t>NPP ietvaros izvērtēt dzīvojamām mājām (vai to daļām), kurās ir veikti energoefektivitātes uzlabošanas pasākumi, piemēroto normatīvo regulējumu </t>
  </si>
  <si>
    <t>Sniegts ieguldījums vismaz papildu 2000 ēku renovācijā </t>
  </si>
  <si>
    <t>TM </t>
  </si>
  <si>
    <t>3.2.3.18 </t>
  </si>
  <si>
    <t>Izvērtēt  un veicināt rūpnieciski ražotu paneļu izmantošanu DME energoefektivitātei tipveida projektos, t.sk. nepieciešamo standartizācijas pasākumu novērtējums </t>
  </si>
  <si>
    <t>radīti risinājumi renovācijas tempa intensifikācijai </t>
  </si>
  <si>
    <t>3.2.3.19 </t>
  </si>
  <si>
    <t>Rast risinājumus koka ēku būvniecības atbalstīšanai </t>
  </si>
  <si>
    <t>Informatīvais ziņojums </t>
  </si>
  <si>
    <t>3.2.3.20 </t>
  </si>
  <si>
    <t>Attīstības finanšu institūcijas Altum kapacitātes stiprināšana, to pārveidojot pēc vienas pieturas aģentūras principa </t>
  </si>
  <si>
    <t>3.2.3.21 </t>
  </si>
  <si>
    <t>Noteikt pienākumu ēkām, kas neatbilst energoefektivitātes minimālajām prasībām, izstrādāt tehnisko dokumentāciju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</si>
</sst>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26">
    <font>
      <sz val="11"/>
      <color theme="1"/>
      <name val="Aptos Narrow"/>
      <family val="2"/>
      <charset val="186"/>
      <scheme val="minor"/>
    </font>
    <font>
      <b/>
      <sz val="10"/>
      <name val="Cambria"/>
      <family val="1"/>
      <charset val="186"/>
    </font>
    <font>
      <sz val="10"/>
      <name val="Cambria"/>
      <family val="1"/>
      <charset val="186"/>
    </font>
    <font>
      <vertAlign val="superscript"/>
      <sz val="8"/>
      <name val="Cambria"/>
      <family val="1"/>
      <charset val="186"/>
    </font>
    <font>
      <sz val="11"/>
      <name val="Cambria"/>
      <family val="1"/>
      <charset val="186"/>
    </font>
    <font>
      <vertAlign val="superscript"/>
      <sz val="8.5"/>
      <name val="Cambria"/>
      <family val="1"/>
      <charset val="186"/>
    </font>
    <font>
      <strike/>
      <sz val="11"/>
      <color rgb="FF0078D4"/>
      <name val="Cambria"/>
      <family val="1"/>
      <charset val="186"/>
    </font>
    <font>
      <sz val="11"/>
      <name val="Calibri"/>
      <family val="2"/>
      <charset val="186"/>
    </font>
    <font>
      <sz val="10"/>
      <color rgb="FF000000"/>
      <name val="Cambria"/>
      <family val="1"/>
      <charset val="186"/>
    </font>
    <font>
      <sz val="11"/>
      <color rgb="FF000000"/>
      <name val="Cambria"/>
      <family val="1"/>
      <charset val="186"/>
    </font>
    <font>
      <b/>
      <sz val="10"/>
      <color rgb="FF000000"/>
      <name val="Cambria"/>
      <family val="1"/>
      <charset val="186"/>
    </font>
    <font>
      <u/>
      <sz val="11"/>
      <name val="Cambria"/>
      <family val="1"/>
      <charset val="186"/>
    </font>
    <font>
      <sz val="12"/>
      <name val="Cambria"/>
      <family val="1"/>
      <charset val="186"/>
    </font>
    <font>
      <i/>
      <sz val="11"/>
      <color rgb="FF000000"/>
      <name val="Cambria"/>
      <family val="1"/>
      <charset val="186"/>
    </font>
    <font>
      <b/>
      <sz val="11"/>
      <color theme="1"/>
      <name val="Aptos Narrow"/>
      <family val="2"/>
      <charset val="186"/>
      <scheme val="minor"/>
    </font>
    <font>
      <sz val="12"/>
      <color theme="1"/>
      <name val="Aptos Narrow"/>
      <family val="2"/>
      <charset val="186"/>
      <scheme val="minor"/>
    </font>
    <font>
      <sz val="16"/>
      <color theme="1"/>
      <name val="Aptos Narrow"/>
      <family val="2"/>
      <charset val="186"/>
      <scheme val="minor"/>
    </font>
    <font>
      <sz val="11"/>
      <color rgb="FF000000"/>
      <name val="Aptos Narrow"/>
      <charset val="1"/>
    </font>
    <font>
      <b/>
      <sz val="10"/>
      <color theme="1"/>
      <name val="Cambria"/>
      <family val="1"/>
      <charset val="186"/>
    </font>
    <font>
      <b/>
      <sz val="11"/>
      <color theme="1"/>
      <name val="Aptos Narrow"/>
      <charset val="186"/>
      <scheme val="minor"/>
    </font>
    <font>
      <sz val="11"/>
      <name val="Aptos Narrow"/>
      <family val="2"/>
      <charset val="186"/>
      <scheme val="minor"/>
    </font>
    <font>
      <sz val="11"/>
      <color theme="1"/>
      <name val="Cambria"/>
      <family val="1"/>
      <charset val="186"/>
    </font>
    <font>
      <b/>
      <sz val="11"/>
      <color theme="1"/>
      <name val="Cambria"/>
      <family val="1"/>
      <charset val="186"/>
    </font>
    <font>
      <sz val="11"/>
      <color theme="1"/>
      <name val="Aptos Narrow"/>
      <charset val="186"/>
      <scheme val="minor"/>
    </font>
    <font>
      <b/>
      <sz val="11"/>
      <color rgb="FF000000"/>
      <name val="Cambria"/>
      <family val="1"/>
      <charset val="186"/>
    </font>
    <font>
      <sz val="10"/>
      <color theme="1"/>
      <name val="Aptos Narrow"/>
      <charset val="186"/>
      <scheme val="minor"/>
    </font>
  </fonts>
  <fills count="8">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s>
  <borders count="4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thin">
        <color rgb="FF000000"/>
      </bottom>
      <diagonal/>
    </border>
    <border>
      <left style="medium">
        <color rgb="FF000000"/>
      </left>
      <right/>
      <top/>
      <bottom style="thin">
        <color rgb="FF000000"/>
      </bottom>
      <diagonal/>
    </border>
    <border>
      <left/>
      <right/>
      <top/>
      <bottom style="thin">
        <color rgb="FF000000"/>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1">
    <xf numFmtId="0" fontId="0" fillId="0" borderId="0"/>
  </cellStyleXfs>
  <cellXfs count="375">
    <xf numFmtId="0" fontId="0" fillId="0" borderId="0" xfId="0"/>
    <xf numFmtId="0" fontId="1" fillId="0" borderId="1" xfId="0" applyFont="1" applyBorder="1" applyAlignment="1">
      <alignment horizontal="center" vertical="center" wrapText="1"/>
    </xf>
    <xf numFmtId="0" fontId="10" fillId="0" borderId="18" xfId="0" applyFont="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9" fillId="3" borderId="2" xfId="0" applyFont="1" applyFill="1" applyBorder="1" applyAlignment="1">
      <alignment horizontal="left" vertical="center" wrapText="1"/>
    </xf>
    <xf numFmtId="0" fontId="9" fillId="3" borderId="2" xfId="0" applyFont="1" applyFill="1" applyBorder="1" applyAlignment="1">
      <alignment horizontal="center" vertical="center" wrapText="1"/>
    </xf>
    <xf numFmtId="0" fontId="4" fillId="3" borderId="3"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0" fillId="3" borderId="3" xfId="0" applyFill="1" applyBorder="1" applyAlignment="1">
      <alignment vertical="center" wrapText="1"/>
    </xf>
    <xf numFmtId="0" fontId="9" fillId="2" borderId="6" xfId="0" applyFont="1" applyFill="1" applyBorder="1" applyAlignment="1">
      <alignment horizontal="left" vertical="center" wrapText="1"/>
    </xf>
    <xf numFmtId="0" fontId="9" fillId="2" borderId="6" xfId="0" applyFont="1" applyFill="1" applyBorder="1" applyAlignment="1">
      <alignment horizontal="center" vertical="center" wrapText="1"/>
    </xf>
    <xf numFmtId="0" fontId="0" fillId="2" borderId="6" xfId="0" applyFill="1" applyBorder="1" applyAlignment="1">
      <alignment vertical="center" wrapText="1"/>
    </xf>
    <xf numFmtId="0" fontId="0" fillId="2" borderId="3" xfId="0" applyFill="1" applyBorder="1" applyAlignment="1">
      <alignment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left" vertical="center" wrapText="1"/>
    </xf>
    <xf numFmtId="0" fontId="4" fillId="4" borderId="3"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6" xfId="0" applyFont="1" applyFill="1" applyBorder="1" applyAlignment="1">
      <alignment horizontal="center" vertical="center" wrapText="1"/>
    </xf>
    <xf numFmtId="0" fontId="0" fillId="4" borderId="3" xfId="0" applyFill="1" applyBorder="1" applyAlignment="1">
      <alignment vertical="center" wrapText="1"/>
    </xf>
    <xf numFmtId="0" fontId="4" fillId="4" borderId="7"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0" fillId="4" borderId="6" xfId="0" applyFill="1" applyBorder="1" applyAlignment="1">
      <alignment vertical="center" wrapText="1"/>
    </xf>
    <xf numFmtId="0" fontId="6" fillId="4" borderId="2"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9" fillId="2" borderId="1" xfId="0" applyFont="1" applyFill="1" applyBorder="1" applyAlignment="1">
      <alignment horizontal="justify" vertical="center" wrapText="1"/>
    </xf>
    <xf numFmtId="0" fontId="4" fillId="2" borderId="9"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9" fillId="4" borderId="1" xfId="0" applyFont="1" applyFill="1" applyBorder="1" applyAlignment="1">
      <alignment horizontal="justify"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4" fillId="3" borderId="6" xfId="0" applyFont="1" applyFill="1" applyBorder="1" applyAlignment="1">
      <alignment horizontal="center" vertical="center" wrapText="1"/>
    </xf>
    <xf numFmtId="0" fontId="0" fillId="3" borderId="6" xfId="0" applyFill="1" applyBorder="1" applyAlignment="1">
      <alignment vertical="center" wrapText="1"/>
    </xf>
    <xf numFmtId="0" fontId="0" fillId="4" borderId="9" xfId="0" applyFill="1" applyBorder="1" applyAlignment="1">
      <alignment vertical="center" wrapText="1"/>
    </xf>
    <xf numFmtId="0" fontId="0" fillId="4" borderId="10" xfId="0" applyFill="1" applyBorder="1" applyAlignment="1">
      <alignment vertical="center" wrapText="1"/>
    </xf>
    <xf numFmtId="0" fontId="0" fillId="4" borderId="1" xfId="0" applyFill="1" applyBorder="1" applyAlignment="1">
      <alignment horizontal="center" vertical="center"/>
    </xf>
    <xf numFmtId="0" fontId="0" fillId="2" borderId="1" xfId="0" applyFill="1" applyBorder="1" applyAlignment="1">
      <alignment horizontal="center" vertical="center" wrapText="1"/>
    </xf>
    <xf numFmtId="0" fontId="0" fillId="3" borderId="9" xfId="0" applyFill="1" applyBorder="1" applyAlignment="1">
      <alignment vertical="center" wrapText="1"/>
    </xf>
    <xf numFmtId="0" fontId="0" fillId="3" borderId="10" xfId="0" applyFill="1" applyBorder="1" applyAlignment="1">
      <alignment vertical="center" wrapText="1"/>
    </xf>
    <xf numFmtId="0" fontId="0" fillId="2" borderId="9" xfId="0" applyFill="1" applyBorder="1" applyAlignment="1">
      <alignment vertical="center" wrapText="1"/>
    </xf>
    <xf numFmtId="0" fontId="0" fillId="2" borderId="10" xfId="0" applyFill="1" applyBorder="1" applyAlignment="1">
      <alignment vertical="center" wrapText="1"/>
    </xf>
    <xf numFmtId="0" fontId="1" fillId="0" borderId="4" xfId="0" applyFont="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0" fillId="2" borderId="1" xfId="0" applyFill="1" applyBorder="1" applyAlignment="1">
      <alignment horizontal="center" vertical="center"/>
    </xf>
    <xf numFmtId="0" fontId="10" fillId="0" borderId="30" xfId="0" applyFont="1" applyBorder="1" applyAlignment="1">
      <alignment vertical="center" wrapText="1"/>
    </xf>
    <xf numFmtId="0" fontId="10" fillId="0" borderId="30" xfId="0" applyFont="1" applyBorder="1" applyAlignment="1">
      <alignment horizontal="center" vertical="center" wrapText="1"/>
    </xf>
    <xf numFmtId="0" fontId="18" fillId="0" borderId="30" xfId="0" applyFont="1" applyBorder="1" applyAlignment="1">
      <alignment horizontal="center" vertical="center" wrapText="1"/>
    </xf>
    <xf numFmtId="2" fontId="18" fillId="0" borderId="30" xfId="0" applyNumberFormat="1" applyFont="1" applyBorder="1" applyAlignment="1">
      <alignment horizontal="center" vertical="center" wrapText="1"/>
    </xf>
    <xf numFmtId="0" fontId="18" fillId="0" borderId="1" xfId="0"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0" borderId="1" xfId="0" applyBorder="1" applyAlignment="1">
      <alignment horizontal="center" vertical="center" wrapText="1"/>
    </xf>
    <xf numFmtId="2" fontId="0" fillId="0" borderId="1" xfId="0" applyNumberFormat="1" applyBorder="1" applyAlignment="1">
      <alignment horizontal="center" vertical="center" wrapText="1"/>
    </xf>
    <xf numFmtId="0" fontId="21" fillId="2" borderId="1" xfId="0" applyFont="1" applyFill="1" applyBorder="1" applyAlignment="1">
      <alignment horizontal="center" vertical="center" wrapText="1"/>
    </xf>
    <xf numFmtId="0" fontId="0" fillId="4" borderId="1" xfId="0" applyFill="1" applyBorder="1" applyAlignment="1">
      <alignment vertical="center" wrapText="1"/>
    </xf>
    <xf numFmtId="0" fontId="0" fillId="2" borderId="1" xfId="0" applyFill="1" applyBorder="1" applyAlignment="1">
      <alignment vertical="center" wrapText="1"/>
    </xf>
    <xf numFmtId="0" fontId="10"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0" fillId="3" borderId="1" xfId="0" applyFill="1" applyBorder="1" applyAlignment="1">
      <alignment vertical="center" wrapText="1"/>
    </xf>
    <xf numFmtId="2" fontId="0" fillId="0" borderId="0" xfId="0" applyNumberFormat="1"/>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0" fillId="0" borderId="30" xfId="0" applyBorder="1"/>
    <xf numFmtId="0" fontId="8" fillId="4" borderId="1" xfId="0" applyFont="1" applyFill="1" applyBorder="1" applyAlignment="1">
      <alignment horizontal="center" vertical="center" wrapText="1"/>
    </xf>
    <xf numFmtId="0" fontId="0" fillId="0" borderId="34" xfId="0" applyBorder="1" applyAlignment="1">
      <alignment horizontal="center" vertical="center"/>
    </xf>
    <xf numFmtId="0" fontId="0" fillId="0" borderId="34" xfId="0" applyBorder="1"/>
    <xf numFmtId="2" fontId="0" fillId="0" borderId="34" xfId="0" applyNumberFormat="1" applyBorder="1"/>
    <xf numFmtId="0" fontId="19" fillId="0" borderId="34" xfId="0" applyFont="1" applyBorder="1" applyAlignment="1">
      <alignment horizontal="center" vertical="center"/>
    </xf>
    <xf numFmtId="1" fontId="0" fillId="0" borderId="34" xfId="0" applyNumberFormat="1" applyBorder="1"/>
    <xf numFmtId="0" fontId="19" fillId="0" borderId="34" xfId="0" applyFont="1" applyBorder="1" applyAlignment="1">
      <alignment vertical="center"/>
    </xf>
    <xf numFmtId="2" fontId="10" fillId="0" borderId="1" xfId="0" applyNumberFormat="1" applyFont="1" applyBorder="1" applyAlignment="1">
      <alignment horizontal="center" vertical="center" wrapText="1"/>
    </xf>
    <xf numFmtId="0" fontId="7" fillId="4" borderId="1" xfId="0" applyFont="1" applyFill="1" applyBorder="1" applyAlignment="1">
      <alignment horizontal="center" vertical="center" wrapText="1"/>
    </xf>
    <xf numFmtId="1" fontId="9" fillId="0" borderId="1" xfId="0" applyNumberFormat="1" applyFont="1" applyBorder="1" applyAlignment="1">
      <alignment horizontal="center" vertical="center" wrapText="1"/>
    </xf>
    <xf numFmtId="1" fontId="0" fillId="0" borderId="1" xfId="0" applyNumberFormat="1" applyBorder="1" applyAlignment="1">
      <alignment horizontal="center" vertical="center"/>
    </xf>
    <xf numFmtId="1" fontId="0" fillId="0" borderId="1" xfId="0" applyNumberFormat="1" applyBorder="1"/>
    <xf numFmtId="164" fontId="0" fillId="0" borderId="34" xfId="0" applyNumberFormat="1" applyBorder="1"/>
    <xf numFmtId="0" fontId="19" fillId="0" borderId="34" xfId="0" applyFont="1" applyBorder="1"/>
    <xf numFmtId="1" fontId="0" fillId="0" borderId="34" xfId="0" applyNumberFormat="1" applyBorder="1" applyAlignment="1">
      <alignment horizontal="center" vertical="center"/>
    </xf>
    <xf numFmtId="0" fontId="0" fillId="0" borderId="0" xfId="0" applyAlignment="1">
      <alignment horizontal="center" vertical="top" wrapText="1"/>
    </xf>
    <xf numFmtId="1" fontId="0" fillId="0" borderId="30" xfId="0" applyNumberFormat="1" applyBorder="1" applyAlignment="1">
      <alignment horizontal="center" vertical="center"/>
    </xf>
    <xf numFmtId="2" fontId="0" fillId="0" borderId="30" xfId="0" applyNumberFormat="1" applyBorder="1" applyAlignment="1">
      <alignment horizontal="center" vertical="center"/>
    </xf>
    <xf numFmtId="0" fontId="8" fillId="2" borderId="30" xfId="0" applyFont="1" applyFill="1" applyBorder="1" applyAlignment="1">
      <alignment horizontal="center" vertical="center" wrapText="1"/>
    </xf>
    <xf numFmtId="0" fontId="9" fillId="2" borderId="30" xfId="0" applyFont="1" applyFill="1" applyBorder="1" applyAlignment="1">
      <alignment horizontal="left" vertical="center" wrapText="1"/>
    </xf>
    <xf numFmtId="0" fontId="9" fillId="2" borderId="30" xfId="0" applyFont="1" applyFill="1" applyBorder="1" applyAlignment="1">
      <alignment horizontal="center" vertical="center" wrapText="1"/>
    </xf>
    <xf numFmtId="2" fontId="9" fillId="2" borderId="30" xfId="0" applyNumberFormat="1" applyFont="1" applyFill="1" applyBorder="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horizontal="lef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15" fillId="0" borderId="0" xfId="0" applyFont="1" applyAlignment="1">
      <alignment horizontal="center" vertical="center" textRotation="90"/>
    </xf>
    <xf numFmtId="0" fontId="0" fillId="0" borderId="0" xfId="0" applyAlignment="1">
      <alignment horizontal="center" vertical="center" wrapText="1"/>
    </xf>
    <xf numFmtId="2" fontId="0" fillId="0" borderId="0" xfId="0" applyNumberFormat="1" applyAlignment="1">
      <alignment horizontal="center" vertical="center" wrapText="1"/>
    </xf>
    <xf numFmtId="2" fontId="0" fillId="0" borderId="30" xfId="0" applyNumberFormat="1" applyBorder="1" applyAlignment="1">
      <alignment horizontal="center"/>
    </xf>
    <xf numFmtId="1" fontId="0" fillId="0" borderId="30" xfId="0" applyNumberFormat="1" applyBorder="1"/>
    <xf numFmtId="1" fontId="9" fillId="2" borderId="30" xfId="0" applyNumberFormat="1" applyFont="1" applyFill="1" applyBorder="1" applyAlignment="1">
      <alignment horizontal="center" vertical="center" wrapText="1"/>
    </xf>
    <xf numFmtId="1" fontId="0" fillId="0" borderId="0" xfId="0" applyNumberFormat="1"/>
    <xf numFmtId="0" fontId="9" fillId="6" borderId="1" xfId="0" applyFont="1" applyFill="1" applyBorder="1" applyAlignment="1">
      <alignment horizontal="center" vertical="center" wrapText="1"/>
    </xf>
    <xf numFmtId="1" fontId="21" fillId="0" borderId="1" xfId="0" applyNumberFormat="1" applyFont="1" applyBorder="1" applyAlignment="1">
      <alignment horizontal="center" vertical="center" wrapText="1"/>
    </xf>
    <xf numFmtId="1" fontId="0" fillId="0" borderId="1" xfId="0" applyNumberFormat="1" applyBorder="1" applyAlignment="1">
      <alignment horizontal="center" vertical="center" wrapText="1"/>
    </xf>
    <xf numFmtId="164" fontId="21" fillId="0" borderId="30" xfId="0" applyNumberFormat="1" applyFont="1" applyBorder="1" applyAlignment="1">
      <alignment horizontal="center" vertical="center"/>
    </xf>
    <xf numFmtId="1" fontId="21" fillId="0" borderId="30" xfId="0" applyNumberFormat="1" applyFont="1" applyBorder="1" applyAlignment="1">
      <alignment horizontal="center" vertical="center"/>
    </xf>
    <xf numFmtId="1" fontId="21" fillId="0" borderId="30" xfId="0" applyNumberFormat="1" applyFont="1" applyBorder="1" applyAlignment="1">
      <alignment horizontal="center"/>
    </xf>
    <xf numFmtId="0" fontId="0" fillId="0" borderId="0" xfId="0" applyAlignment="1">
      <alignment horizontal="center"/>
    </xf>
    <xf numFmtId="2" fontId="0" fillId="0" borderId="34" xfId="0" applyNumberFormat="1" applyBorder="1" applyAlignment="1">
      <alignment horizontal="center" vertical="center"/>
    </xf>
    <xf numFmtId="0" fontId="24" fillId="2" borderId="30" xfId="0" applyFont="1" applyFill="1" applyBorder="1" applyAlignment="1">
      <alignment horizontal="left" vertical="center" wrapText="1"/>
    </xf>
    <xf numFmtId="1" fontId="14" fillId="2" borderId="30" xfId="0" applyNumberFormat="1" applyFont="1" applyFill="1" applyBorder="1" applyAlignment="1">
      <alignment horizontal="center"/>
    </xf>
    <xf numFmtId="0" fontId="0" fillId="0" borderId="0" xfId="0" applyAlignment="1">
      <alignment vertical="top"/>
    </xf>
    <xf numFmtId="1" fontId="21" fillId="0" borderId="1" xfId="0" applyNumberFormat="1" applyFont="1" applyBorder="1" applyAlignment="1">
      <alignment horizontal="center" vertical="center"/>
    </xf>
    <xf numFmtId="1" fontId="18" fillId="0" borderId="30" xfId="0" applyNumberFormat="1" applyFont="1" applyBorder="1" applyAlignment="1">
      <alignment horizontal="center" vertical="center" wrapText="1"/>
    </xf>
    <xf numFmtId="1" fontId="0" fillId="0" borderId="0" xfId="0" applyNumberFormat="1" applyAlignment="1">
      <alignment horizontal="center" vertical="center" wrapText="1"/>
    </xf>
    <xf numFmtId="1" fontId="0" fillId="7" borderId="30" xfId="0" applyNumberFormat="1" applyFill="1" applyBorder="1" applyAlignment="1">
      <alignment horizontal="center" vertical="center"/>
    </xf>
    <xf numFmtId="0" fontId="8" fillId="3" borderId="19"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9" fillId="3" borderId="2" xfId="0" applyFont="1" applyFill="1" applyBorder="1" applyAlignment="1">
      <alignment horizontal="left" vertical="center" wrapText="1"/>
    </xf>
    <xf numFmtId="0" fontId="9" fillId="3" borderId="26" xfId="0" applyFont="1" applyFill="1" applyBorder="1" applyAlignment="1">
      <alignment horizontal="left" vertical="center" wrapText="1"/>
    </xf>
    <xf numFmtId="0" fontId="9" fillId="3" borderId="2"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4" borderId="0" xfId="0" applyFont="1" applyFill="1" applyAlignment="1">
      <alignment horizontal="center" vertical="center" wrapText="1"/>
    </xf>
    <xf numFmtId="0" fontId="2" fillId="2" borderId="21"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17"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4" borderId="1" xfId="0" applyFill="1" applyBorder="1" applyAlignment="1">
      <alignment horizontal="center" vertical="center" wrapText="1"/>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0" fontId="18" fillId="0" borderId="1" xfId="0" applyFont="1" applyBorder="1"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2" fontId="0" fillId="0" borderId="2" xfId="0" applyNumberFormat="1" applyBorder="1" applyAlignment="1">
      <alignment horizontal="center" vertical="center"/>
    </xf>
    <xf numFmtId="2" fontId="0" fillId="0" borderId="6" xfId="0" applyNumberFormat="1" applyBorder="1" applyAlignment="1">
      <alignment horizontal="center" vertical="center"/>
    </xf>
    <xf numFmtId="2" fontId="0" fillId="0" borderId="3" xfId="0" applyNumberFormat="1" applyBorder="1" applyAlignment="1">
      <alignment horizontal="center" vertical="center"/>
    </xf>
    <xf numFmtId="0" fontId="4" fillId="3" borderId="1" xfId="0" applyFont="1" applyFill="1" applyBorder="1" applyAlignment="1">
      <alignment horizontal="center" vertical="center" wrapText="1"/>
    </xf>
    <xf numFmtId="0" fontId="0" fillId="0" borderId="1" xfId="0" applyBorder="1" applyAlignment="1">
      <alignment horizontal="center" vertical="center" wrapText="1"/>
    </xf>
    <xf numFmtId="2" fontId="0" fillId="0" borderId="1" xfId="0" applyNumberFormat="1" applyBorder="1" applyAlignment="1">
      <alignment horizontal="center" vertical="center" wrapText="1"/>
    </xf>
    <xf numFmtId="0" fontId="4" fillId="2" borderId="1" xfId="0" applyFont="1" applyFill="1" applyBorder="1" applyAlignment="1">
      <alignment horizontal="center" vertical="center" wrapText="1"/>
    </xf>
    <xf numFmtId="0" fontId="20" fillId="3" borderId="1" xfId="0" applyFont="1" applyFill="1" applyBorder="1" applyAlignment="1">
      <alignment horizontal="center" vertical="center"/>
    </xf>
    <xf numFmtId="0" fontId="0" fillId="0" borderId="0" xfId="0" applyAlignment="1">
      <alignment wrapText="1"/>
    </xf>
    <xf numFmtId="0" fontId="8" fillId="3" borderId="17"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18" fillId="0" borderId="33" xfId="0" applyFont="1" applyBorder="1" applyAlignment="1">
      <alignment horizontal="center" vertical="center"/>
    </xf>
    <xf numFmtId="0" fontId="14" fillId="0" borderId="29" xfId="0" applyFont="1" applyBorder="1" applyAlignment="1">
      <alignment horizontal="center" wrapText="1"/>
    </xf>
    <xf numFmtId="0" fontId="15" fillId="0" borderId="29" xfId="0" applyFont="1" applyBorder="1" applyAlignment="1">
      <alignment horizontal="center" vertical="center" textRotation="90"/>
    </xf>
    <xf numFmtId="0" fontId="10" fillId="0" borderId="12"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9" fillId="3" borderId="3" xfId="0" applyFont="1" applyFill="1" applyBorder="1" applyAlignment="1">
      <alignment horizontal="left" vertical="center" wrapText="1"/>
    </xf>
    <xf numFmtId="2" fontId="0" fillId="0" borderId="30" xfId="0" applyNumberFormat="1" applyBorder="1" applyAlignment="1">
      <alignment horizontal="center" vertical="center" wrapText="1"/>
    </xf>
    <xf numFmtId="0" fontId="9" fillId="3" borderId="30" xfId="0" applyFont="1" applyFill="1" applyBorder="1" applyAlignment="1">
      <alignment horizontal="center" vertical="center" wrapText="1"/>
    </xf>
    <xf numFmtId="0" fontId="0" fillId="0" borderId="30" xfId="0" applyBorder="1" applyAlignment="1">
      <alignment horizontal="center" vertical="center" wrapText="1"/>
    </xf>
    <xf numFmtId="1" fontId="0" fillId="0" borderId="30" xfId="0" applyNumberFormat="1" applyBorder="1" applyAlignment="1">
      <alignment horizontal="center" vertical="center" wrapText="1"/>
    </xf>
    <xf numFmtId="0" fontId="14" fillId="0" borderId="3" xfId="0" applyFont="1" applyBorder="1" applyAlignment="1">
      <alignment horizontal="center" vertical="center" wrapText="1"/>
    </xf>
    <xf numFmtId="0" fontId="0" fillId="0" borderId="0" xfId="0" applyAlignment="1">
      <alignment vertical="top" wrapText="1"/>
    </xf>
    <xf numFmtId="0" fontId="0" fillId="0" borderId="0" xfId="0" applyAlignment="1">
      <alignment vertical="top"/>
    </xf>
    <xf numFmtId="0" fontId="10" fillId="0" borderId="1" xfId="0" applyFont="1" applyBorder="1" applyAlignment="1">
      <alignment horizontal="center" vertical="center" wrapText="1"/>
    </xf>
    <xf numFmtId="0" fontId="8" fillId="2" borderId="25"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0" fillId="0" borderId="3" xfId="0"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4" fillId="0" borderId="6"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21" fillId="6"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1" fontId="0" fillId="0" borderId="2" xfId="0" applyNumberFormat="1" applyBorder="1" applyAlignment="1">
      <alignment horizontal="center" vertical="center" wrapText="1"/>
    </xf>
    <xf numFmtId="1" fontId="0" fillId="0" borderId="6" xfId="0" applyNumberFormat="1" applyBorder="1" applyAlignment="1">
      <alignment horizontal="center" vertical="center" wrapText="1"/>
    </xf>
    <xf numFmtId="1" fontId="0" fillId="0" borderId="3" xfId="0" applyNumberFormat="1" applyBorder="1" applyAlignment="1">
      <alignment horizontal="center" vertical="center" wrapText="1"/>
    </xf>
    <xf numFmtId="0" fontId="21" fillId="0" borderId="1" xfId="0" applyFont="1" applyBorder="1" applyAlignment="1">
      <alignment horizontal="center" vertical="center" wrapText="1"/>
    </xf>
    <xf numFmtId="0" fontId="0" fillId="6" borderId="1" xfId="0" applyFill="1" applyBorder="1" applyAlignment="1">
      <alignment horizontal="center" vertical="center"/>
    </xf>
    <xf numFmtId="0" fontId="0" fillId="6" borderId="1" xfId="0" applyFill="1" applyBorder="1" applyAlignment="1">
      <alignment horizontal="center"/>
    </xf>
    <xf numFmtId="0" fontId="9" fillId="6"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0" fillId="2" borderId="1" xfId="0" applyFill="1" applyBorder="1" applyAlignment="1">
      <alignment horizontal="center"/>
    </xf>
    <xf numFmtId="1" fontId="0" fillId="0" borderId="1" xfId="0" applyNumberFormat="1" applyBorder="1" applyAlignment="1">
      <alignment horizontal="center" vertical="center" wrapText="1"/>
    </xf>
    <xf numFmtId="0" fontId="0" fillId="0" borderId="1" xfId="0" quotePrefix="1" applyBorder="1" applyAlignment="1">
      <alignment horizontal="center" vertical="center" wrapText="1"/>
    </xf>
    <xf numFmtId="1" fontId="0" fillId="0" borderId="1" xfId="0" quotePrefix="1" applyNumberFormat="1" applyBorder="1" applyAlignment="1">
      <alignment horizontal="center" vertical="center" wrapText="1"/>
    </xf>
    <xf numFmtId="0" fontId="21" fillId="2" borderId="2"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3"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6" xfId="0" applyFill="1" applyBorder="1" applyAlignment="1">
      <alignment horizontal="center" vertical="center"/>
    </xf>
    <xf numFmtId="0" fontId="0" fillId="2" borderId="3" xfId="0" applyFill="1" applyBorder="1" applyAlignment="1">
      <alignment horizontal="center" vertical="center"/>
    </xf>
    <xf numFmtId="0" fontId="8"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4" fillId="0" borderId="1" xfId="0" applyFont="1" applyBorder="1" applyAlignment="1">
      <alignment horizont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 fontId="18"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1" fillId="3"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1" fillId="2" borderId="1" xfId="0" applyFont="1" applyFill="1" applyBorder="1" applyAlignment="1">
      <alignment horizontal="center" vertical="center"/>
    </xf>
    <xf numFmtId="0" fontId="0" fillId="3" borderId="1" xfId="0" applyFill="1" applyBorder="1" applyAlignment="1">
      <alignment horizontal="center"/>
    </xf>
    <xf numFmtId="0" fontId="21" fillId="3" borderId="1" xfId="0" applyFont="1" applyFill="1" applyBorder="1" applyAlignment="1">
      <alignment horizontal="center" vertical="center"/>
    </xf>
    <xf numFmtId="0" fontId="16" fillId="0" borderId="1" xfId="0" applyFont="1" applyBorder="1" applyAlignment="1">
      <alignment horizontal="center" vertical="center" textRotation="90" wrapText="1"/>
    </xf>
    <xf numFmtId="0" fontId="25" fillId="0" borderId="1" xfId="0" applyFont="1" applyBorder="1" applyAlignment="1">
      <alignment horizontal="center" vertical="center" wrapText="1"/>
    </xf>
    <xf numFmtId="0" fontId="8" fillId="2" borderId="30" xfId="0" applyFont="1" applyFill="1" applyBorder="1" applyAlignment="1">
      <alignment horizontal="center" vertical="center" wrapText="1"/>
    </xf>
    <xf numFmtId="0" fontId="9" fillId="2" borderId="30" xfId="0" applyFont="1" applyFill="1" applyBorder="1" applyAlignment="1">
      <alignment horizontal="left" vertical="center" wrapText="1"/>
    </xf>
    <xf numFmtId="1" fontId="9" fillId="2" borderId="30" xfId="0" applyNumberFormat="1" applyFont="1" applyFill="1" applyBorder="1" applyAlignment="1">
      <alignment horizontal="center" vertical="center" wrapText="1"/>
    </xf>
    <xf numFmtId="0" fontId="9" fillId="2" borderId="30" xfId="0" applyFont="1" applyFill="1" applyBorder="1" applyAlignment="1">
      <alignment horizontal="center" vertical="center" wrapText="1"/>
    </xf>
    <xf numFmtId="0" fontId="10" fillId="0" borderId="30" xfId="0" applyFont="1" applyBorder="1" applyAlignment="1">
      <alignment horizontal="center" vertical="center" wrapText="1"/>
    </xf>
    <xf numFmtId="1" fontId="10" fillId="0" borderId="35" xfId="0" applyNumberFormat="1" applyFont="1" applyBorder="1" applyAlignment="1">
      <alignment horizontal="center" vertical="center" wrapText="1"/>
    </xf>
    <xf numFmtId="0" fontId="14" fillId="0" borderId="45" xfId="0" applyFont="1" applyBorder="1" applyAlignment="1">
      <alignment vertical="center" wrapText="1"/>
    </xf>
    <xf numFmtId="0" fontId="14" fillId="0" borderId="36" xfId="0" applyFont="1" applyBorder="1" applyAlignment="1">
      <alignment vertical="center" wrapText="1"/>
    </xf>
    <xf numFmtId="1" fontId="0" fillId="0" borderId="30" xfId="0" applyNumberFormat="1" applyBorder="1" applyAlignment="1">
      <alignment horizontal="center" vertical="center"/>
    </xf>
    <xf numFmtId="1" fontId="21" fillId="0" borderId="30" xfId="0" applyNumberFormat="1" applyFont="1" applyBorder="1" applyAlignment="1">
      <alignment horizontal="center" vertical="center" wrapText="1"/>
    </xf>
    <xf numFmtId="1" fontId="21" fillId="0" borderId="30" xfId="0" applyNumberFormat="1" applyFont="1" applyBorder="1" applyAlignment="1">
      <alignment horizontal="center" vertical="center"/>
    </xf>
    <xf numFmtId="164" fontId="21" fillId="0" borderId="30" xfId="0" applyNumberFormat="1" applyFont="1" applyBorder="1" applyAlignment="1">
      <alignment horizontal="center" vertical="center"/>
    </xf>
    <xf numFmtId="0" fontId="18" fillId="0" borderId="30" xfId="0" applyFont="1" applyBorder="1" applyAlignment="1">
      <alignment horizontal="center" vertical="center" wrapText="1"/>
    </xf>
    <xf numFmtId="0" fontId="10" fillId="0" borderId="35" xfId="0" applyFont="1" applyBorder="1" applyAlignment="1">
      <alignment horizontal="center" vertical="center" wrapText="1"/>
    </xf>
    <xf numFmtId="0" fontId="14" fillId="0" borderId="36" xfId="0" applyFont="1" applyBorder="1" applyAlignment="1">
      <alignment horizontal="center" vertical="center" wrapText="1"/>
    </xf>
    <xf numFmtId="0" fontId="0" fillId="0" borderId="36" xfId="0" applyBorder="1" applyAlignment="1">
      <alignment horizontal="center" vertical="center" wrapText="1"/>
    </xf>
    <xf numFmtId="0" fontId="18" fillId="0" borderId="37"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4" xfId="0" applyFont="1" applyBorder="1" applyAlignment="1">
      <alignment horizontal="center" vertical="center" wrapText="1"/>
    </xf>
    <xf numFmtId="2" fontId="9" fillId="2" borderId="30" xfId="0" applyNumberFormat="1" applyFont="1" applyFill="1" applyBorder="1" applyAlignment="1">
      <alignment horizontal="center" vertical="center" wrapText="1"/>
    </xf>
    <xf numFmtId="2" fontId="0" fillId="0" borderId="30" xfId="0" applyNumberFormat="1" applyBorder="1" applyAlignment="1">
      <alignment horizontal="center" vertical="center"/>
    </xf>
    <xf numFmtId="0" fontId="9" fillId="2" borderId="35" xfId="0" applyFont="1" applyFill="1" applyBorder="1" applyAlignment="1">
      <alignment horizontal="center" vertical="center" wrapText="1"/>
    </xf>
    <xf numFmtId="0" fontId="18" fillId="0" borderId="37" xfId="0" applyFont="1" applyBorder="1" applyAlignment="1">
      <alignment horizontal="center" vertical="center"/>
    </xf>
    <xf numFmtId="0" fontId="18" fillId="0" borderId="39" xfId="0" applyFont="1" applyBorder="1" applyAlignment="1">
      <alignment horizontal="center" vertical="center"/>
    </xf>
    <xf numFmtId="0" fontId="18" fillId="0" borderId="38" xfId="0" applyFont="1" applyBorder="1" applyAlignment="1">
      <alignment horizontal="center" vertical="center"/>
    </xf>
    <xf numFmtId="0" fontId="18" fillId="0" borderId="42" xfId="0" applyFont="1" applyBorder="1" applyAlignment="1">
      <alignment horizontal="center" vertical="center"/>
    </xf>
    <xf numFmtId="0" fontId="18" fillId="0" borderId="43" xfId="0" applyFont="1" applyBorder="1" applyAlignment="1">
      <alignment horizontal="center" vertical="center"/>
    </xf>
    <xf numFmtId="0" fontId="18" fillId="0" borderId="44" xfId="0" applyFont="1" applyBorder="1" applyAlignment="1">
      <alignment horizontal="center" vertical="center"/>
    </xf>
    <xf numFmtId="0" fontId="14" fillId="0" borderId="30" xfId="0" applyFont="1" applyBorder="1" applyAlignment="1">
      <alignment horizontal="center" vertical="center" wrapText="1"/>
    </xf>
    <xf numFmtId="2" fontId="18" fillId="0" borderId="30" xfId="0" applyNumberFormat="1" applyFont="1" applyBorder="1" applyAlignment="1">
      <alignment horizontal="center" vertical="center" wrapText="1"/>
    </xf>
    <xf numFmtId="0" fontId="9" fillId="2" borderId="1" xfId="0" applyFont="1" applyFill="1" applyBorder="1" applyAlignment="1">
      <alignment horizontal="justify" vertical="center" wrapText="1"/>
    </xf>
    <xf numFmtId="0" fontId="9"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3" fillId="2" borderId="1" xfId="0" applyFont="1" applyFill="1" applyBorder="1" applyAlignment="1">
      <alignment horizontal="center" vertical="center" wrapText="1"/>
    </xf>
    <xf numFmtId="0" fontId="14" fillId="0" borderId="6" xfId="0" applyFont="1" applyBorder="1" applyAlignment="1">
      <alignment vertical="center" wrapText="1"/>
    </xf>
    <xf numFmtId="0" fontId="14" fillId="0" borderId="3" xfId="0" applyFont="1" applyBorder="1" applyAlignment="1">
      <alignment vertical="center" wrapText="1"/>
    </xf>
    <xf numFmtId="2" fontId="0" fillId="0" borderId="1" xfId="0" applyNumberFormat="1" applyBorder="1" applyAlignment="1">
      <alignment horizontal="center" vertical="center"/>
    </xf>
    <xf numFmtId="0" fontId="17" fillId="4" borderId="1" xfId="0" applyFont="1" applyFill="1" applyBorder="1" applyAlignment="1">
      <alignment horizontal="center" vertical="center" wrapText="1"/>
    </xf>
    <xf numFmtId="0" fontId="9" fillId="0" borderId="1" xfId="0" applyFont="1" applyBorder="1" applyAlignment="1">
      <alignment horizontal="center" vertical="center" wrapText="1"/>
    </xf>
    <xf numFmtId="2" fontId="18" fillId="0" borderId="1" xfId="0" applyNumberFormat="1" applyFont="1" applyBorder="1" applyAlignment="1">
      <alignment horizontal="center" vertical="center" wrapText="1"/>
    </xf>
    <xf numFmtId="1" fontId="0" fillId="0" borderId="1" xfId="0" applyNumberFormat="1" applyBorder="1" applyAlignment="1">
      <alignment horizontal="center" vertical="center"/>
    </xf>
    <xf numFmtId="2" fontId="0" fillId="0" borderId="1" xfId="0" applyNumberFormat="1" applyBorder="1" applyAlignment="1">
      <alignment horizontal="center"/>
    </xf>
    <xf numFmtId="1" fontId="0" fillId="0" borderId="1" xfId="0" applyNumberFormat="1" applyBorder="1" applyAlignment="1">
      <alignment horizontal="center"/>
    </xf>
    <xf numFmtId="0" fontId="9" fillId="4" borderId="1" xfId="0" applyFont="1" applyFill="1" applyBorder="1" applyAlignment="1">
      <alignment horizontal="justify" vertical="center" wrapText="1"/>
    </xf>
    <xf numFmtId="164" fontId="0" fillId="3" borderId="1" xfId="0" applyNumberFormat="1" applyFill="1" applyBorder="1" applyAlignment="1">
      <alignment horizontal="center" vertical="center" wrapText="1"/>
    </xf>
    <xf numFmtId="1" fontId="9" fillId="0" borderId="1" xfId="0" applyNumberFormat="1" applyFont="1" applyBorder="1" applyAlignment="1">
      <alignment horizontal="center" vertical="center" wrapText="1"/>
    </xf>
    <xf numFmtId="1" fontId="21" fillId="0" borderId="1" xfId="0" applyNumberFormat="1" applyFont="1" applyBorder="1" applyAlignment="1">
      <alignment horizontal="center" vertical="center" wrapText="1"/>
    </xf>
    <xf numFmtId="1" fontId="9" fillId="2" borderId="1" xfId="0" applyNumberFormat="1" applyFont="1" applyFill="1" applyBorder="1" applyAlignment="1">
      <alignment horizontal="center" vertical="center" wrapText="1"/>
    </xf>
    <xf numFmtId="1" fontId="21" fillId="5" borderId="1" xfId="0" applyNumberFormat="1" applyFont="1" applyFill="1" applyBorder="1" applyAlignment="1">
      <alignment horizontal="center" vertical="center" wrapText="1"/>
    </xf>
    <xf numFmtId="165" fontId="21" fillId="5" borderId="1" xfId="0" applyNumberFormat="1" applyFont="1" applyFill="1" applyBorder="1" applyAlignment="1">
      <alignment horizontal="center" vertical="center" wrapText="1"/>
    </xf>
    <xf numFmtId="1" fontId="9" fillId="5" borderId="1" xfId="0" applyNumberFormat="1" applyFont="1" applyFill="1" applyBorder="1" applyAlignment="1">
      <alignment horizontal="center" vertical="center" wrapText="1"/>
    </xf>
    <xf numFmtId="2" fontId="9" fillId="0" borderId="1" xfId="0" applyNumberFormat="1" applyFont="1" applyBorder="1" applyAlignment="1">
      <alignment horizontal="center" vertical="center" wrapText="1"/>
    </xf>
    <xf numFmtId="0" fontId="0" fillId="2" borderId="2" xfId="0" applyFill="1" applyBorder="1" applyAlignment="1"/>
    <xf numFmtId="0" fontId="0" fillId="2" borderId="6" xfId="0" applyFill="1" applyBorder="1" applyAlignment="1"/>
    <xf numFmtId="0" fontId="0" fillId="2" borderId="3" xfId="0" applyFill="1" applyBorder="1" applyAlignment="1"/>
    <xf numFmtId="0" fontId="0" fillId="3" borderId="2" xfId="0" applyFill="1" applyBorder="1" applyAlignment="1"/>
    <xf numFmtId="0" fontId="0" fillId="3" borderId="3" xfId="0" applyFill="1" applyBorder="1" applyAlignment="1"/>
    <xf numFmtId="0" fontId="0" fillId="0" borderId="0" xfId="0" applyAlignment="1"/>
    <xf numFmtId="0" fontId="0" fillId="0" borderId="6" xfId="0" applyBorder="1" applyAlignment="1"/>
    <xf numFmtId="0" fontId="0" fillId="0" borderId="3"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9"/>
  <sheetViews>
    <sheetView tabSelected="1" topLeftCell="A90" zoomScale="90" zoomScaleNormal="90" workbookViewId="0">
      <pane xSplit="20100" ySplit="2745" topLeftCell="L95" activePane="bottomRight"/>
      <selection pane="bottomRight" activeCell="I96" sqref="I96:I97"/>
      <selection pane="bottomLeft" activeCell="B112" sqref="B112:B113"/>
      <selection pane="topRight" activeCell="R3" sqref="R3:R9"/>
    </sheetView>
  </sheetViews>
  <sheetFormatPr defaultRowHeight="14.25"/>
  <cols>
    <col min="1" max="1" width="9" customWidth="1"/>
    <col min="2" max="2" width="45.85546875" customWidth="1"/>
    <col min="3" max="3" width="42.85546875" customWidth="1"/>
    <col min="4" max="4" width="15.7109375" customWidth="1"/>
    <col min="9" max="9" width="22.42578125" style="50" customWidth="1"/>
    <col min="10" max="10" width="10.42578125" customWidth="1"/>
    <col min="11" max="11" width="13.7109375" customWidth="1"/>
    <col min="15" max="15" width="9.7109375" customWidth="1"/>
    <col min="16" max="16" width="11.140625" customWidth="1"/>
    <col min="18" max="18" width="10.7109375" customWidth="1"/>
  </cols>
  <sheetData>
    <row r="1" spans="1:18" ht="26.25" customHeight="1" thickBot="1">
      <c r="A1" s="204" t="s">
        <v>0</v>
      </c>
      <c r="B1" s="206" t="s">
        <v>1</v>
      </c>
      <c r="C1" s="206" t="s">
        <v>2</v>
      </c>
      <c r="D1" s="206" t="s">
        <v>3</v>
      </c>
      <c r="E1" s="206" t="s">
        <v>4</v>
      </c>
      <c r="F1" s="208" t="s">
        <v>5</v>
      </c>
      <c r="G1" s="209"/>
      <c r="H1" s="209"/>
      <c r="I1" s="213" t="s">
        <v>6</v>
      </c>
      <c r="J1" s="1" t="s">
        <v>7</v>
      </c>
      <c r="K1" s="218" t="s">
        <v>8</v>
      </c>
      <c r="L1" s="218"/>
      <c r="M1" s="218"/>
      <c r="N1" s="218"/>
      <c r="O1" s="218"/>
      <c r="P1" s="218"/>
      <c r="Q1" s="218"/>
      <c r="R1" s="218"/>
    </row>
    <row r="2" spans="1:18" ht="111.75" customHeight="1" thickBot="1">
      <c r="A2" s="205"/>
      <c r="B2" s="207"/>
      <c r="C2" s="207"/>
      <c r="D2" s="207"/>
      <c r="E2" s="207"/>
      <c r="F2" s="1" t="s">
        <v>9</v>
      </c>
      <c r="G2" s="1" t="s">
        <v>10</v>
      </c>
      <c r="H2" s="65" t="s">
        <v>11</v>
      </c>
      <c r="I2" s="213"/>
      <c r="J2" s="1" t="s">
        <v>12</v>
      </c>
      <c r="K2" s="1" t="s">
        <v>13</v>
      </c>
      <c r="L2" s="74" t="s">
        <v>14</v>
      </c>
      <c r="M2" s="74" t="s">
        <v>15</v>
      </c>
      <c r="N2" s="74" t="s">
        <v>16</v>
      </c>
      <c r="O2" s="74" t="s">
        <v>17</v>
      </c>
      <c r="P2" s="74" t="s">
        <v>18</v>
      </c>
      <c r="Q2" s="74" t="s">
        <v>19</v>
      </c>
      <c r="R2" s="75" t="s">
        <v>20</v>
      </c>
    </row>
    <row r="3" spans="1:18" ht="27.4" thickBot="1">
      <c r="A3" s="189" t="s">
        <v>21</v>
      </c>
      <c r="B3" s="192" t="s">
        <v>22</v>
      </c>
      <c r="C3" s="8" t="s">
        <v>23</v>
      </c>
      <c r="D3" s="195" t="s">
        <v>24</v>
      </c>
      <c r="E3" s="195" t="s">
        <v>25</v>
      </c>
      <c r="F3" s="195" t="s">
        <v>26</v>
      </c>
      <c r="G3" s="195" t="s">
        <v>26</v>
      </c>
      <c r="H3" s="66" t="s">
        <v>27</v>
      </c>
      <c r="I3" s="211" t="s">
        <v>28</v>
      </c>
      <c r="J3" s="215">
        <v>31.3</v>
      </c>
      <c r="K3" s="219">
        <v>0</v>
      </c>
      <c r="L3" s="219">
        <v>0</v>
      </c>
      <c r="M3" s="219">
        <v>0</v>
      </c>
      <c r="N3" s="219">
        <v>0</v>
      </c>
      <c r="O3" s="220">
        <v>0.23</v>
      </c>
      <c r="P3" s="219">
        <v>0</v>
      </c>
      <c r="Q3" s="219">
        <v>0</v>
      </c>
      <c r="R3" s="223">
        <f>J3/135.9187</f>
        <v>0.23028472167553105</v>
      </c>
    </row>
    <row r="4" spans="1:18" ht="14.65" thickBot="1">
      <c r="A4" s="190"/>
      <c r="B4" s="193"/>
      <c r="C4" s="54" t="s">
        <v>29</v>
      </c>
      <c r="D4" s="196"/>
      <c r="E4" s="196"/>
      <c r="F4" s="196"/>
      <c r="G4" s="196"/>
      <c r="H4" s="67" t="s">
        <v>30</v>
      </c>
      <c r="I4" s="211"/>
      <c r="J4" s="215"/>
      <c r="K4" s="219"/>
      <c r="L4" s="219"/>
      <c r="M4" s="219"/>
      <c r="N4" s="219"/>
      <c r="O4" s="221"/>
      <c r="P4" s="219"/>
      <c r="Q4" s="219"/>
      <c r="R4" s="224"/>
    </row>
    <row r="5" spans="1:18" ht="14.65" thickBot="1">
      <c r="A5" s="191"/>
      <c r="B5" s="194"/>
      <c r="C5" s="16"/>
      <c r="D5" s="197"/>
      <c r="E5" s="197"/>
      <c r="F5" s="197"/>
      <c r="G5" s="197"/>
      <c r="H5" s="68" t="s">
        <v>31</v>
      </c>
      <c r="I5" s="211"/>
      <c r="J5" s="215"/>
      <c r="K5" s="219"/>
      <c r="L5" s="219"/>
      <c r="M5" s="219"/>
      <c r="N5" s="219"/>
      <c r="O5" s="221"/>
      <c r="P5" s="219"/>
      <c r="Q5" s="219"/>
      <c r="R5" s="224"/>
    </row>
    <row r="6" spans="1:18" ht="27.4" thickBot="1">
      <c r="A6" s="189" t="s">
        <v>32</v>
      </c>
      <c r="B6" s="192" t="s">
        <v>33</v>
      </c>
      <c r="C6" s="8" t="s">
        <v>34</v>
      </c>
      <c r="D6" s="195" t="s">
        <v>24</v>
      </c>
      <c r="E6" s="195" t="s">
        <v>35</v>
      </c>
      <c r="F6" s="52" t="s">
        <v>36</v>
      </c>
      <c r="G6" s="52" t="s">
        <v>37</v>
      </c>
      <c r="H6" s="66" t="s">
        <v>38</v>
      </c>
      <c r="I6" s="211" t="s">
        <v>28</v>
      </c>
      <c r="J6" s="215"/>
      <c r="K6" s="219"/>
      <c r="L6" s="219"/>
      <c r="M6" s="219"/>
      <c r="N6" s="219"/>
      <c r="O6" s="221"/>
      <c r="P6" s="219"/>
      <c r="Q6" s="219"/>
      <c r="R6" s="224"/>
    </row>
    <row r="7" spans="1:18" ht="32.25" customHeight="1" thickBot="1">
      <c r="A7" s="191"/>
      <c r="B7" s="194"/>
      <c r="C7" s="11" t="s">
        <v>39</v>
      </c>
      <c r="D7" s="197"/>
      <c r="E7" s="197"/>
      <c r="F7" s="53" t="s">
        <v>40</v>
      </c>
      <c r="G7" s="53" t="s">
        <v>41</v>
      </c>
      <c r="H7" s="68" t="s">
        <v>42</v>
      </c>
      <c r="I7" s="211"/>
      <c r="J7" s="215"/>
      <c r="K7" s="219"/>
      <c r="L7" s="219"/>
      <c r="M7" s="219"/>
      <c r="N7" s="219"/>
      <c r="O7" s="221"/>
      <c r="P7" s="219"/>
      <c r="Q7" s="219"/>
      <c r="R7" s="224"/>
    </row>
    <row r="8" spans="1:18" ht="14.65" thickBot="1">
      <c r="A8" s="189" t="s">
        <v>43</v>
      </c>
      <c r="B8" s="192" t="s">
        <v>44</v>
      </c>
      <c r="C8" s="192" t="s">
        <v>45</v>
      </c>
      <c r="D8" s="195" t="s">
        <v>24</v>
      </c>
      <c r="E8" s="195" t="s">
        <v>25</v>
      </c>
      <c r="F8" s="195" t="s">
        <v>46</v>
      </c>
      <c r="G8" s="195" t="s">
        <v>46</v>
      </c>
      <c r="H8" s="66" t="s">
        <v>30</v>
      </c>
      <c r="I8" s="211" t="s">
        <v>47</v>
      </c>
      <c r="J8" s="215"/>
      <c r="K8" s="219"/>
      <c r="L8" s="219"/>
      <c r="M8" s="219"/>
      <c r="N8" s="219"/>
      <c r="O8" s="221"/>
      <c r="P8" s="219"/>
      <c r="Q8" s="219"/>
      <c r="R8" s="224"/>
    </row>
    <row r="9" spans="1:18" ht="36" customHeight="1" thickBot="1">
      <c r="A9" s="191"/>
      <c r="B9" s="194"/>
      <c r="C9" s="194"/>
      <c r="D9" s="197"/>
      <c r="E9" s="197"/>
      <c r="F9" s="197"/>
      <c r="G9" s="197"/>
      <c r="H9" s="68" t="s">
        <v>31</v>
      </c>
      <c r="I9" s="211"/>
      <c r="J9" s="215"/>
      <c r="K9" s="219"/>
      <c r="L9" s="219"/>
      <c r="M9" s="219"/>
      <c r="N9" s="219"/>
      <c r="O9" s="222"/>
      <c r="P9" s="219"/>
      <c r="Q9" s="219"/>
      <c r="R9" s="225"/>
    </row>
    <row r="10" spans="1:18" ht="29.25">
      <c r="A10" s="178" t="s">
        <v>48</v>
      </c>
      <c r="B10" s="180" t="s">
        <v>49</v>
      </c>
      <c r="C10" s="21" t="s">
        <v>50</v>
      </c>
      <c r="D10" s="22" t="s">
        <v>24</v>
      </c>
      <c r="E10" s="182" t="s">
        <v>51</v>
      </c>
      <c r="F10" s="182" t="s">
        <v>52</v>
      </c>
      <c r="G10" s="182" t="s">
        <v>53</v>
      </c>
      <c r="H10" s="23" t="s">
        <v>30</v>
      </c>
      <c r="I10" s="210" t="s">
        <v>54</v>
      </c>
      <c r="J10" s="216"/>
      <c r="K10" s="219">
        <v>0</v>
      </c>
      <c r="L10" s="219">
        <v>0</v>
      </c>
      <c r="M10" s="219">
        <v>0</v>
      </c>
      <c r="N10" s="219">
        <v>0</v>
      </c>
      <c r="O10" s="219">
        <v>0</v>
      </c>
      <c r="P10" s="219">
        <v>0</v>
      </c>
      <c r="Q10" s="219">
        <v>0</v>
      </c>
      <c r="R10" s="219">
        <v>0</v>
      </c>
    </row>
    <row r="11" spans="1:18" ht="44.25">
      <c r="A11" s="199"/>
      <c r="B11" s="200"/>
      <c r="C11" s="40" t="s">
        <v>55</v>
      </c>
      <c r="D11" s="41" t="s">
        <v>56</v>
      </c>
      <c r="E11" s="201"/>
      <c r="F11" s="201"/>
      <c r="G11" s="201"/>
      <c r="H11" s="43" t="s">
        <v>42</v>
      </c>
      <c r="I11" s="210"/>
      <c r="J11" s="216"/>
      <c r="K11" s="219"/>
      <c r="L11" s="219"/>
      <c r="M11" s="219"/>
      <c r="N11" s="219"/>
      <c r="O11" s="219"/>
      <c r="P11" s="219"/>
      <c r="Q11" s="219"/>
      <c r="R11" s="219"/>
    </row>
    <row r="12" spans="1:18" ht="29.25">
      <c r="A12" s="199"/>
      <c r="B12" s="200"/>
      <c r="C12" s="19"/>
      <c r="D12" s="41" t="s">
        <v>57</v>
      </c>
      <c r="E12" s="201"/>
      <c r="F12" s="201"/>
      <c r="G12" s="201"/>
      <c r="H12" s="63"/>
      <c r="I12" s="210"/>
      <c r="J12" s="216"/>
      <c r="K12" s="219"/>
      <c r="L12" s="219"/>
      <c r="M12" s="219"/>
      <c r="N12" s="219"/>
      <c r="O12" s="219"/>
      <c r="P12" s="219"/>
      <c r="Q12" s="219"/>
      <c r="R12" s="219"/>
    </row>
    <row r="13" spans="1:18" ht="15">
      <c r="A13" s="199"/>
      <c r="B13" s="200"/>
      <c r="C13" s="19"/>
      <c r="D13" s="41" t="s">
        <v>58</v>
      </c>
      <c r="E13" s="201"/>
      <c r="F13" s="201"/>
      <c r="G13" s="201"/>
      <c r="H13" s="63"/>
      <c r="I13" s="210"/>
      <c r="J13" s="216"/>
      <c r="K13" s="219"/>
      <c r="L13" s="219"/>
      <c r="M13" s="219"/>
      <c r="N13" s="219"/>
      <c r="O13" s="219"/>
      <c r="P13" s="219"/>
      <c r="Q13" s="219"/>
      <c r="R13" s="219"/>
    </row>
    <row r="14" spans="1:18" ht="15">
      <c r="A14" s="179"/>
      <c r="B14" s="181"/>
      <c r="C14" s="20"/>
      <c r="D14" s="24" t="s">
        <v>59</v>
      </c>
      <c r="E14" s="183"/>
      <c r="F14" s="183"/>
      <c r="G14" s="183"/>
      <c r="H14" s="64"/>
      <c r="I14" s="210"/>
      <c r="J14" s="216"/>
      <c r="K14" s="219"/>
      <c r="L14" s="219"/>
      <c r="M14" s="219"/>
      <c r="N14" s="219"/>
      <c r="O14" s="219"/>
      <c r="P14" s="219"/>
      <c r="Q14" s="219"/>
      <c r="R14" s="219"/>
    </row>
    <row r="15" spans="1:18" ht="15">
      <c r="A15" s="178" t="s">
        <v>60</v>
      </c>
      <c r="B15" s="180" t="s">
        <v>61</v>
      </c>
      <c r="C15" s="180" t="s">
        <v>62</v>
      </c>
      <c r="D15" s="22" t="s">
        <v>24</v>
      </c>
      <c r="E15" s="182" t="s">
        <v>51</v>
      </c>
      <c r="F15" s="182" t="s">
        <v>63</v>
      </c>
      <c r="G15" s="182" t="s">
        <v>53</v>
      </c>
      <c r="H15" s="155" t="s">
        <v>42</v>
      </c>
      <c r="I15" s="212" t="s">
        <v>64</v>
      </c>
      <c r="J15" s="216"/>
      <c r="K15" s="219">
        <v>0</v>
      </c>
      <c r="L15" s="219">
        <v>0</v>
      </c>
      <c r="M15" s="219">
        <v>0</v>
      </c>
      <c r="N15" s="219">
        <v>0</v>
      </c>
      <c r="O15" s="219">
        <v>0</v>
      </c>
      <c r="P15" s="219">
        <v>0</v>
      </c>
      <c r="Q15" s="219">
        <v>0</v>
      </c>
      <c r="R15" s="219">
        <v>0</v>
      </c>
    </row>
    <row r="16" spans="1:18" ht="15">
      <c r="A16" s="199"/>
      <c r="B16" s="200"/>
      <c r="C16" s="200"/>
      <c r="D16" s="41" t="s">
        <v>65</v>
      </c>
      <c r="E16" s="201"/>
      <c r="F16" s="201"/>
      <c r="G16" s="201"/>
      <c r="H16" s="157"/>
      <c r="I16" s="210"/>
      <c r="J16" s="216"/>
      <c r="K16" s="219"/>
      <c r="L16" s="219"/>
      <c r="M16" s="219"/>
      <c r="N16" s="219"/>
      <c r="O16" s="219"/>
      <c r="P16" s="219"/>
      <c r="Q16" s="219"/>
      <c r="R16" s="219"/>
    </row>
    <row r="17" spans="1:18" ht="15">
      <c r="A17" s="179"/>
      <c r="B17" s="181"/>
      <c r="C17" s="181"/>
      <c r="D17" s="24" t="s">
        <v>66</v>
      </c>
      <c r="E17" s="183"/>
      <c r="F17" s="183"/>
      <c r="G17" s="183"/>
      <c r="H17" s="159"/>
      <c r="I17" s="210"/>
      <c r="J17" s="216"/>
      <c r="K17" s="219"/>
      <c r="L17" s="219"/>
      <c r="M17" s="219"/>
      <c r="N17" s="219"/>
      <c r="O17" s="219"/>
      <c r="P17" s="219"/>
      <c r="Q17" s="219"/>
      <c r="R17" s="219"/>
    </row>
    <row r="18" spans="1:18" ht="29.25" customHeight="1" thickBot="1">
      <c r="A18" s="189" t="s">
        <v>67</v>
      </c>
      <c r="B18" s="192" t="s">
        <v>68</v>
      </c>
      <c r="C18" s="8" t="s">
        <v>69</v>
      </c>
      <c r="D18" s="52" t="s">
        <v>66</v>
      </c>
      <c r="E18" s="195" t="s">
        <v>70</v>
      </c>
      <c r="F18" s="195" t="s">
        <v>71</v>
      </c>
      <c r="G18" s="195" t="s">
        <v>53</v>
      </c>
      <c r="H18" s="66" t="s">
        <v>30</v>
      </c>
      <c r="I18" s="211" t="s">
        <v>28</v>
      </c>
      <c r="J18" s="211">
        <v>1.8</v>
      </c>
      <c r="K18" s="219">
        <v>0</v>
      </c>
      <c r="L18" s="219">
        <v>0</v>
      </c>
      <c r="M18" s="219">
        <v>0</v>
      </c>
      <c r="N18" s="219">
        <v>0</v>
      </c>
      <c r="O18" s="219">
        <v>0.01</v>
      </c>
      <c r="P18" s="219">
        <v>0</v>
      </c>
      <c r="Q18" s="219">
        <v>0</v>
      </c>
      <c r="R18" s="223">
        <f>J18/135.9187</f>
        <v>1.3243210831180699E-2</v>
      </c>
    </row>
    <row r="19" spans="1:18" ht="14.65" thickBot="1">
      <c r="A19" s="190"/>
      <c r="B19" s="193"/>
      <c r="C19" s="54" t="s">
        <v>72</v>
      </c>
      <c r="D19" s="55" t="s">
        <v>59</v>
      </c>
      <c r="E19" s="196"/>
      <c r="F19" s="196"/>
      <c r="G19" s="196"/>
      <c r="H19" s="67" t="s">
        <v>27</v>
      </c>
      <c r="I19" s="211"/>
      <c r="J19" s="211"/>
      <c r="K19" s="219"/>
      <c r="L19" s="219"/>
      <c r="M19" s="219"/>
      <c r="N19" s="219"/>
      <c r="O19" s="219"/>
      <c r="P19" s="219"/>
      <c r="Q19" s="219"/>
      <c r="R19" s="224"/>
    </row>
    <row r="20" spans="1:18" ht="14.65" thickBot="1">
      <c r="A20" s="190"/>
      <c r="B20" s="193"/>
      <c r="C20" s="56"/>
      <c r="D20" s="55" t="s">
        <v>58</v>
      </c>
      <c r="E20" s="196"/>
      <c r="F20" s="196"/>
      <c r="G20" s="196"/>
      <c r="H20" s="67" t="s">
        <v>73</v>
      </c>
      <c r="I20" s="211"/>
      <c r="J20" s="211"/>
      <c r="K20" s="219"/>
      <c r="L20" s="219"/>
      <c r="M20" s="219"/>
      <c r="N20" s="219"/>
      <c r="O20" s="219"/>
      <c r="P20" s="219"/>
      <c r="Q20" s="219"/>
      <c r="R20" s="224"/>
    </row>
    <row r="21" spans="1:18" ht="14.65" thickBot="1">
      <c r="A21" s="190"/>
      <c r="B21" s="193"/>
      <c r="C21" s="56"/>
      <c r="D21" s="55" t="s">
        <v>24</v>
      </c>
      <c r="E21" s="196"/>
      <c r="F21" s="196"/>
      <c r="G21" s="196"/>
      <c r="H21" s="67" t="s">
        <v>74</v>
      </c>
      <c r="I21" s="211"/>
      <c r="J21" s="211"/>
      <c r="K21" s="219"/>
      <c r="L21" s="219"/>
      <c r="M21" s="219"/>
      <c r="N21" s="219"/>
      <c r="O21" s="219"/>
      <c r="P21" s="219"/>
      <c r="Q21" s="219"/>
      <c r="R21" s="224"/>
    </row>
    <row r="22" spans="1:18" ht="14.65" thickBot="1">
      <c r="A22" s="190"/>
      <c r="B22" s="193"/>
      <c r="C22" s="56"/>
      <c r="D22" s="56"/>
      <c r="E22" s="196"/>
      <c r="F22" s="196"/>
      <c r="G22" s="196"/>
      <c r="H22" s="67" t="s">
        <v>75</v>
      </c>
      <c r="I22" s="211"/>
      <c r="J22" s="211"/>
      <c r="K22" s="219"/>
      <c r="L22" s="219"/>
      <c r="M22" s="219"/>
      <c r="N22" s="219"/>
      <c r="O22" s="219"/>
      <c r="P22" s="219"/>
      <c r="Q22" s="219"/>
      <c r="R22" s="224"/>
    </row>
    <row r="23" spans="1:18" ht="14.65" thickBot="1">
      <c r="A23" s="191"/>
      <c r="B23" s="194"/>
      <c r="C23" s="16"/>
      <c r="D23" s="16"/>
      <c r="E23" s="197"/>
      <c r="F23" s="197"/>
      <c r="G23" s="197"/>
      <c r="H23" s="68" t="s">
        <v>31</v>
      </c>
      <c r="I23" s="211"/>
      <c r="J23" s="211"/>
      <c r="K23" s="219"/>
      <c r="L23" s="219"/>
      <c r="M23" s="219"/>
      <c r="N23" s="219"/>
      <c r="O23" s="219"/>
      <c r="P23" s="219"/>
      <c r="Q23" s="219"/>
      <c r="R23" s="225"/>
    </row>
    <row r="24" spans="1:18" ht="14.65" thickBot="1">
      <c r="A24" s="189" t="s">
        <v>76</v>
      </c>
      <c r="B24" s="192" t="s">
        <v>77</v>
      </c>
      <c r="C24" s="192" t="s">
        <v>78</v>
      </c>
      <c r="D24" s="52" t="s">
        <v>66</v>
      </c>
      <c r="E24" s="195" t="s">
        <v>70</v>
      </c>
      <c r="F24" s="195" t="s">
        <v>79</v>
      </c>
      <c r="G24" s="195" t="s">
        <v>80</v>
      </c>
      <c r="H24" s="66" t="s">
        <v>30</v>
      </c>
      <c r="I24" s="211" t="s">
        <v>28</v>
      </c>
      <c r="J24" s="226">
        <v>52.5</v>
      </c>
      <c r="K24" s="227">
        <v>0</v>
      </c>
      <c r="L24" s="227">
        <v>0</v>
      </c>
      <c r="M24" s="227">
        <v>0</v>
      </c>
      <c r="N24" s="227">
        <v>0</v>
      </c>
      <c r="O24" s="227">
        <v>0.39</v>
      </c>
      <c r="P24" s="227">
        <v>0</v>
      </c>
      <c r="Q24" s="227">
        <v>0</v>
      </c>
      <c r="R24" s="228">
        <f>J24/135.9187</f>
        <v>0.38626031590943705</v>
      </c>
    </row>
    <row r="25" spans="1:18" ht="14.65" thickBot="1">
      <c r="A25" s="190"/>
      <c r="B25" s="193"/>
      <c r="C25" s="193"/>
      <c r="D25" s="55" t="s">
        <v>59</v>
      </c>
      <c r="E25" s="196"/>
      <c r="F25" s="196"/>
      <c r="G25" s="196"/>
      <c r="H25" s="67" t="s">
        <v>27</v>
      </c>
      <c r="I25" s="211"/>
      <c r="J25" s="226"/>
      <c r="K25" s="227"/>
      <c r="L25" s="227"/>
      <c r="M25" s="227"/>
      <c r="N25" s="227"/>
      <c r="O25" s="227"/>
      <c r="P25" s="227"/>
      <c r="Q25" s="227"/>
      <c r="R25" s="228"/>
    </row>
    <row r="26" spans="1:18" ht="14.65" thickBot="1">
      <c r="A26" s="190"/>
      <c r="B26" s="193"/>
      <c r="C26" s="193"/>
      <c r="D26" s="55" t="s">
        <v>58</v>
      </c>
      <c r="E26" s="196"/>
      <c r="F26" s="196"/>
      <c r="G26" s="196"/>
      <c r="H26" s="67" t="s">
        <v>73</v>
      </c>
      <c r="I26" s="211"/>
      <c r="J26" s="226"/>
      <c r="K26" s="227"/>
      <c r="L26" s="227"/>
      <c r="M26" s="227"/>
      <c r="N26" s="227"/>
      <c r="O26" s="227"/>
      <c r="P26" s="227"/>
      <c r="Q26" s="227"/>
      <c r="R26" s="228"/>
    </row>
    <row r="27" spans="1:18" ht="14.65" thickBot="1">
      <c r="A27" s="190"/>
      <c r="B27" s="193"/>
      <c r="C27" s="193"/>
      <c r="D27" s="55" t="s">
        <v>24</v>
      </c>
      <c r="E27" s="196"/>
      <c r="F27" s="196"/>
      <c r="G27" s="196"/>
      <c r="H27" s="67" t="s">
        <v>74</v>
      </c>
      <c r="I27" s="211"/>
      <c r="J27" s="226"/>
      <c r="K27" s="227"/>
      <c r="L27" s="227"/>
      <c r="M27" s="227"/>
      <c r="N27" s="227"/>
      <c r="O27" s="227"/>
      <c r="P27" s="227"/>
      <c r="Q27" s="227"/>
      <c r="R27" s="228"/>
    </row>
    <row r="28" spans="1:18" ht="14.65" thickBot="1">
      <c r="A28" s="190"/>
      <c r="B28" s="193"/>
      <c r="C28" s="193"/>
      <c r="D28" s="56"/>
      <c r="E28" s="196"/>
      <c r="F28" s="196"/>
      <c r="G28" s="196"/>
      <c r="H28" s="67" t="s">
        <v>75</v>
      </c>
      <c r="I28" s="211"/>
      <c r="J28" s="226"/>
      <c r="K28" s="227"/>
      <c r="L28" s="227"/>
      <c r="M28" s="227"/>
      <c r="N28" s="227"/>
      <c r="O28" s="227"/>
      <c r="P28" s="227"/>
      <c r="Q28" s="227"/>
      <c r="R28" s="228"/>
    </row>
    <row r="29" spans="1:18" ht="14.65" thickBot="1">
      <c r="A29" s="191"/>
      <c r="B29" s="194"/>
      <c r="C29" s="194"/>
      <c r="D29" s="16"/>
      <c r="E29" s="197"/>
      <c r="F29" s="197"/>
      <c r="G29" s="197"/>
      <c r="H29" s="68" t="s">
        <v>31</v>
      </c>
      <c r="I29" s="211"/>
      <c r="J29" s="226"/>
      <c r="K29" s="227"/>
      <c r="L29" s="227"/>
      <c r="M29" s="227"/>
      <c r="N29" s="227"/>
      <c r="O29" s="227"/>
      <c r="P29" s="227"/>
      <c r="Q29" s="227"/>
      <c r="R29" s="228"/>
    </row>
    <row r="30" spans="1:18" ht="46.5" customHeight="1" thickBot="1">
      <c r="A30" s="29" t="s">
        <v>81</v>
      </c>
      <c r="B30" s="30" t="s">
        <v>82</v>
      </c>
      <c r="C30" s="30" t="s">
        <v>83</v>
      </c>
      <c r="D30" s="31" t="s">
        <v>65</v>
      </c>
      <c r="E30" s="31" t="s">
        <v>84</v>
      </c>
      <c r="F30" s="202" t="s">
        <v>85</v>
      </c>
      <c r="G30" s="203"/>
      <c r="H30" s="203"/>
      <c r="I30" s="59" t="s">
        <v>86</v>
      </c>
      <c r="J30" s="226"/>
      <c r="K30" s="227"/>
      <c r="L30" s="227"/>
      <c r="M30" s="227"/>
      <c r="N30" s="227"/>
      <c r="O30" s="227"/>
      <c r="P30" s="227"/>
      <c r="Q30" s="227"/>
      <c r="R30" s="228"/>
    </row>
    <row r="31" spans="1:18" ht="15">
      <c r="A31" s="178" t="s">
        <v>87</v>
      </c>
      <c r="B31" s="180" t="s">
        <v>88</v>
      </c>
      <c r="C31" s="180" t="s">
        <v>89</v>
      </c>
      <c r="D31" s="22" t="s">
        <v>24</v>
      </c>
      <c r="E31" s="182" t="s">
        <v>70</v>
      </c>
      <c r="F31" s="155" t="s">
        <v>85</v>
      </c>
      <c r="G31" s="156"/>
      <c r="H31" s="156"/>
      <c r="I31" s="210" t="s">
        <v>64</v>
      </c>
      <c r="J31" s="226"/>
      <c r="K31" s="227"/>
      <c r="L31" s="227"/>
      <c r="M31" s="227"/>
      <c r="N31" s="227"/>
      <c r="O31" s="227"/>
      <c r="P31" s="227"/>
      <c r="Q31" s="227"/>
      <c r="R31" s="228"/>
    </row>
    <row r="32" spans="1:18" ht="15">
      <c r="A32" s="199"/>
      <c r="B32" s="200"/>
      <c r="C32" s="200"/>
      <c r="D32" s="41" t="s">
        <v>66</v>
      </c>
      <c r="E32" s="201"/>
      <c r="F32" s="157"/>
      <c r="G32" s="158"/>
      <c r="H32" s="158"/>
      <c r="I32" s="210"/>
      <c r="J32" s="226"/>
      <c r="K32" s="227"/>
      <c r="L32" s="227"/>
      <c r="M32" s="227"/>
      <c r="N32" s="227"/>
      <c r="O32" s="227"/>
      <c r="P32" s="227"/>
      <c r="Q32" s="227"/>
      <c r="R32" s="228"/>
    </row>
    <row r="33" spans="1:18" ht="15">
      <c r="A33" s="199"/>
      <c r="B33" s="200"/>
      <c r="C33" s="200"/>
      <c r="D33" s="41" t="s">
        <v>58</v>
      </c>
      <c r="E33" s="201"/>
      <c r="F33" s="157"/>
      <c r="G33" s="158"/>
      <c r="H33" s="158"/>
      <c r="I33" s="210"/>
      <c r="J33" s="226"/>
      <c r="K33" s="227"/>
      <c r="L33" s="227"/>
      <c r="M33" s="227"/>
      <c r="N33" s="227"/>
      <c r="O33" s="227"/>
      <c r="P33" s="227"/>
      <c r="Q33" s="227"/>
      <c r="R33" s="228"/>
    </row>
    <row r="34" spans="1:18" ht="15">
      <c r="A34" s="199"/>
      <c r="B34" s="200"/>
      <c r="C34" s="200"/>
      <c r="D34" s="41" t="s">
        <v>59</v>
      </c>
      <c r="E34" s="201"/>
      <c r="F34" s="157"/>
      <c r="G34" s="158"/>
      <c r="H34" s="158"/>
      <c r="I34" s="210"/>
      <c r="J34" s="226"/>
      <c r="K34" s="227"/>
      <c r="L34" s="227"/>
      <c r="M34" s="227"/>
      <c r="N34" s="227"/>
      <c r="O34" s="227"/>
      <c r="P34" s="227"/>
      <c r="Q34" s="227"/>
      <c r="R34" s="228"/>
    </row>
    <row r="35" spans="1:18" ht="85.5" customHeight="1">
      <c r="A35" s="179"/>
      <c r="B35" s="181"/>
      <c r="C35" s="181"/>
      <c r="D35" s="24" t="s">
        <v>90</v>
      </c>
      <c r="E35" s="183"/>
      <c r="F35" s="159"/>
      <c r="G35" s="160"/>
      <c r="H35" s="160"/>
      <c r="I35" s="210"/>
      <c r="J35" s="226"/>
      <c r="K35" s="227"/>
      <c r="L35" s="227"/>
      <c r="M35" s="227"/>
      <c r="N35" s="227"/>
      <c r="O35" s="227"/>
      <c r="P35" s="227"/>
      <c r="Q35" s="227"/>
      <c r="R35" s="228"/>
    </row>
    <row r="36" spans="1:18" ht="29.25">
      <c r="A36" s="165" t="s">
        <v>91</v>
      </c>
      <c r="B36" s="167" t="s">
        <v>92</v>
      </c>
      <c r="C36" s="25" t="s">
        <v>93</v>
      </c>
      <c r="D36" s="26" t="s">
        <v>24</v>
      </c>
      <c r="E36" s="169" t="s">
        <v>70</v>
      </c>
      <c r="F36" s="169" t="s">
        <v>94</v>
      </c>
      <c r="G36" s="169" t="s">
        <v>94</v>
      </c>
      <c r="H36" s="35" t="s">
        <v>30</v>
      </c>
      <c r="I36" s="214" t="s">
        <v>95</v>
      </c>
      <c r="J36" s="226"/>
      <c r="K36" s="227"/>
      <c r="L36" s="227"/>
      <c r="M36" s="227"/>
      <c r="N36" s="227"/>
      <c r="O36" s="227"/>
      <c r="P36" s="227"/>
      <c r="Q36" s="227"/>
      <c r="R36" s="228"/>
    </row>
    <row r="37" spans="1:18" ht="15">
      <c r="A37" s="184"/>
      <c r="B37" s="185"/>
      <c r="C37" s="32" t="s">
        <v>96</v>
      </c>
      <c r="D37" s="33" t="s">
        <v>66</v>
      </c>
      <c r="E37" s="186"/>
      <c r="F37" s="186"/>
      <c r="G37" s="186"/>
      <c r="H37" s="36" t="s">
        <v>75</v>
      </c>
      <c r="I37" s="214"/>
      <c r="J37" s="226"/>
      <c r="K37" s="227"/>
      <c r="L37" s="227"/>
      <c r="M37" s="227"/>
      <c r="N37" s="227"/>
      <c r="O37" s="227"/>
      <c r="P37" s="227"/>
      <c r="Q37" s="227"/>
      <c r="R37" s="228"/>
    </row>
    <row r="38" spans="1:18" ht="15">
      <c r="A38" s="166"/>
      <c r="B38" s="168"/>
      <c r="C38" s="34"/>
      <c r="D38" s="34"/>
      <c r="E38" s="170"/>
      <c r="F38" s="170"/>
      <c r="G38" s="170"/>
      <c r="H38" s="37" t="s">
        <v>31</v>
      </c>
      <c r="I38" s="214"/>
      <c r="J38" s="226"/>
      <c r="K38" s="227"/>
      <c r="L38" s="227"/>
      <c r="M38" s="227"/>
      <c r="N38" s="227"/>
      <c r="O38" s="227"/>
      <c r="P38" s="227"/>
      <c r="Q38" s="227"/>
      <c r="R38" s="228"/>
    </row>
    <row r="39" spans="1:18" ht="14.65" thickBot="1">
      <c r="A39" s="178" t="s">
        <v>97</v>
      </c>
      <c r="B39" s="180" t="s">
        <v>98</v>
      </c>
      <c r="C39" s="180" t="s">
        <v>99</v>
      </c>
      <c r="D39" s="22" t="s">
        <v>24</v>
      </c>
      <c r="E39" s="182" t="s">
        <v>70</v>
      </c>
      <c r="F39" s="182" t="s">
        <v>100</v>
      </c>
      <c r="G39" s="182" t="s">
        <v>53</v>
      </c>
      <c r="H39" s="155" t="s">
        <v>74</v>
      </c>
      <c r="I39" s="216" t="s">
        <v>101</v>
      </c>
      <c r="J39" s="229"/>
      <c r="K39" s="227">
        <v>0</v>
      </c>
      <c r="L39" s="227">
        <v>0</v>
      </c>
      <c r="M39" s="227">
        <v>0</v>
      </c>
      <c r="N39" s="227">
        <v>0</v>
      </c>
      <c r="O39" s="227">
        <v>0</v>
      </c>
      <c r="P39" s="227">
        <v>0</v>
      </c>
      <c r="Q39" s="227">
        <v>0</v>
      </c>
      <c r="R39" s="227">
        <v>0</v>
      </c>
    </row>
    <row r="40" spans="1:18" ht="14.65" thickBot="1">
      <c r="A40" s="179"/>
      <c r="B40" s="181"/>
      <c r="C40" s="181"/>
      <c r="D40" s="24" t="s">
        <v>66</v>
      </c>
      <c r="E40" s="183"/>
      <c r="F40" s="183"/>
      <c r="G40" s="183"/>
      <c r="H40" s="159"/>
      <c r="I40" s="216"/>
      <c r="J40" s="229"/>
      <c r="K40" s="227"/>
      <c r="L40" s="227"/>
      <c r="M40" s="227"/>
      <c r="N40" s="227"/>
      <c r="O40" s="227"/>
      <c r="P40" s="227"/>
      <c r="Q40" s="227"/>
      <c r="R40" s="227"/>
    </row>
    <row r="41" spans="1:18" ht="15">
      <c r="A41" s="165" t="s">
        <v>102</v>
      </c>
      <c r="B41" s="167" t="s">
        <v>103</v>
      </c>
      <c r="C41" s="167" t="s">
        <v>104</v>
      </c>
      <c r="D41" s="26" t="s">
        <v>66</v>
      </c>
      <c r="E41" s="169" t="s">
        <v>70</v>
      </c>
      <c r="F41" s="169" t="s">
        <v>105</v>
      </c>
      <c r="G41" s="169" t="s">
        <v>106</v>
      </c>
      <c r="H41" s="35" t="s">
        <v>107</v>
      </c>
      <c r="I41" s="214" t="s">
        <v>95</v>
      </c>
      <c r="J41" s="226">
        <v>1.1000000000000001</v>
      </c>
      <c r="K41" s="227">
        <v>0</v>
      </c>
      <c r="L41" s="227">
        <v>0</v>
      </c>
      <c r="M41" s="227">
        <v>0</v>
      </c>
      <c r="N41" s="227">
        <v>0</v>
      </c>
      <c r="O41" s="227">
        <v>0.01</v>
      </c>
      <c r="P41" s="227">
        <v>0</v>
      </c>
      <c r="Q41" s="227">
        <v>0</v>
      </c>
      <c r="R41" s="228">
        <f>J41/135.9187</f>
        <v>8.0930732857215377E-3</v>
      </c>
    </row>
    <row r="42" spans="1:18" ht="15">
      <c r="A42" s="184"/>
      <c r="B42" s="185"/>
      <c r="C42" s="185"/>
      <c r="D42" s="33" t="s">
        <v>108</v>
      </c>
      <c r="E42" s="186"/>
      <c r="F42" s="186"/>
      <c r="G42" s="186"/>
      <c r="H42" s="36" t="s">
        <v>74</v>
      </c>
      <c r="I42" s="214"/>
      <c r="J42" s="226"/>
      <c r="K42" s="227"/>
      <c r="L42" s="227"/>
      <c r="M42" s="227"/>
      <c r="N42" s="227"/>
      <c r="O42" s="227"/>
      <c r="P42" s="227"/>
      <c r="Q42" s="227"/>
      <c r="R42" s="228"/>
    </row>
    <row r="43" spans="1:18" ht="15">
      <c r="A43" s="184"/>
      <c r="B43" s="185"/>
      <c r="C43" s="185"/>
      <c r="D43" s="33" t="s">
        <v>59</v>
      </c>
      <c r="E43" s="186"/>
      <c r="F43" s="186"/>
      <c r="G43" s="186"/>
      <c r="H43" s="36" t="s">
        <v>42</v>
      </c>
      <c r="I43" s="214"/>
      <c r="J43" s="226"/>
      <c r="K43" s="227"/>
      <c r="L43" s="227"/>
      <c r="M43" s="227"/>
      <c r="N43" s="227"/>
      <c r="O43" s="227"/>
      <c r="P43" s="227"/>
      <c r="Q43" s="227"/>
      <c r="R43" s="228"/>
    </row>
    <row r="44" spans="1:18" ht="15">
      <c r="A44" s="184"/>
      <c r="B44" s="185"/>
      <c r="C44" s="185"/>
      <c r="D44" s="33" t="s">
        <v>109</v>
      </c>
      <c r="E44" s="186"/>
      <c r="F44" s="186"/>
      <c r="G44" s="186"/>
      <c r="H44" s="36" t="s">
        <v>110</v>
      </c>
      <c r="I44" s="214"/>
      <c r="J44" s="226"/>
      <c r="K44" s="227"/>
      <c r="L44" s="227"/>
      <c r="M44" s="227"/>
      <c r="N44" s="227"/>
      <c r="O44" s="227"/>
      <c r="P44" s="227"/>
      <c r="Q44" s="227"/>
      <c r="R44" s="228"/>
    </row>
    <row r="45" spans="1:18" ht="15">
      <c r="A45" s="166"/>
      <c r="B45" s="168"/>
      <c r="C45" s="168"/>
      <c r="D45" s="34"/>
      <c r="E45" s="170"/>
      <c r="F45" s="170"/>
      <c r="G45" s="170"/>
      <c r="H45" s="37" t="s">
        <v>111</v>
      </c>
      <c r="I45" s="214"/>
      <c r="J45" s="226"/>
      <c r="K45" s="227"/>
      <c r="L45" s="227"/>
      <c r="M45" s="227"/>
      <c r="N45" s="227"/>
      <c r="O45" s="227"/>
      <c r="P45" s="227"/>
      <c r="Q45" s="227"/>
      <c r="R45" s="228"/>
    </row>
    <row r="46" spans="1:18" ht="29.25" customHeight="1" thickBot="1">
      <c r="A46" s="189" t="s">
        <v>112</v>
      </c>
      <c r="B46" s="192" t="s">
        <v>113</v>
      </c>
      <c r="C46" s="8" t="s">
        <v>114</v>
      </c>
      <c r="D46" s="52" t="s">
        <v>24</v>
      </c>
      <c r="E46" s="195" t="s">
        <v>115</v>
      </c>
      <c r="F46" s="195" t="s">
        <v>116</v>
      </c>
      <c r="G46" s="195" t="s">
        <v>117</v>
      </c>
      <c r="H46" s="66" t="s">
        <v>27</v>
      </c>
      <c r="I46" s="211" t="s">
        <v>28</v>
      </c>
      <c r="J46" s="226"/>
      <c r="K46" s="227"/>
      <c r="L46" s="227"/>
      <c r="M46" s="227"/>
      <c r="N46" s="227"/>
      <c r="O46" s="227"/>
      <c r="P46" s="227"/>
      <c r="Q46" s="227"/>
      <c r="R46" s="228"/>
    </row>
    <row r="47" spans="1:18" ht="14.65" thickBot="1">
      <c r="A47" s="190"/>
      <c r="B47" s="193"/>
      <c r="C47" s="54" t="s">
        <v>118</v>
      </c>
      <c r="D47" s="55" t="s">
        <v>109</v>
      </c>
      <c r="E47" s="196"/>
      <c r="F47" s="196"/>
      <c r="G47" s="196"/>
      <c r="H47" s="67" t="s">
        <v>30</v>
      </c>
      <c r="I47" s="211"/>
      <c r="J47" s="226"/>
      <c r="K47" s="227"/>
      <c r="L47" s="227"/>
      <c r="M47" s="227"/>
      <c r="N47" s="227"/>
      <c r="O47" s="227"/>
      <c r="P47" s="227"/>
      <c r="Q47" s="227"/>
      <c r="R47" s="228"/>
    </row>
    <row r="48" spans="1:18" ht="30.75" customHeight="1" thickBot="1">
      <c r="A48" s="191"/>
      <c r="B48" s="194"/>
      <c r="C48" s="11" t="s">
        <v>119</v>
      </c>
      <c r="D48" s="16"/>
      <c r="E48" s="197"/>
      <c r="F48" s="197"/>
      <c r="G48" s="197"/>
      <c r="H48" s="62"/>
      <c r="I48" s="211"/>
      <c r="J48" s="226"/>
      <c r="K48" s="227"/>
      <c r="L48" s="227"/>
      <c r="M48" s="227"/>
      <c r="N48" s="227"/>
      <c r="O48" s="227"/>
      <c r="P48" s="227"/>
      <c r="Q48" s="227"/>
      <c r="R48" s="228"/>
    </row>
    <row r="49" spans="1:18" ht="15">
      <c r="A49" s="165" t="s">
        <v>120</v>
      </c>
      <c r="B49" s="167" t="s">
        <v>121</v>
      </c>
      <c r="C49" s="167" t="s">
        <v>122</v>
      </c>
      <c r="D49" s="26" t="s">
        <v>24</v>
      </c>
      <c r="E49" s="169" t="s">
        <v>70</v>
      </c>
      <c r="F49" s="169" t="s">
        <v>123</v>
      </c>
      <c r="G49" s="169" t="s">
        <v>53</v>
      </c>
      <c r="H49" s="35" t="s">
        <v>110</v>
      </c>
      <c r="I49" s="214" t="s">
        <v>95</v>
      </c>
      <c r="J49" s="217"/>
      <c r="K49" s="227">
        <v>0</v>
      </c>
      <c r="L49" s="227">
        <v>0</v>
      </c>
      <c r="M49" s="227">
        <v>0</v>
      </c>
      <c r="N49" s="227">
        <v>0</v>
      </c>
      <c r="O49" s="227">
        <v>0</v>
      </c>
      <c r="P49" s="227">
        <v>0</v>
      </c>
      <c r="Q49" s="227">
        <v>0</v>
      </c>
      <c r="R49" s="227">
        <v>0</v>
      </c>
    </row>
    <row r="50" spans="1:18" ht="15">
      <c r="A50" s="184"/>
      <c r="B50" s="185"/>
      <c r="C50" s="185"/>
      <c r="D50" s="33" t="s">
        <v>66</v>
      </c>
      <c r="E50" s="186"/>
      <c r="F50" s="186"/>
      <c r="G50" s="186"/>
      <c r="H50" s="36" t="s">
        <v>31</v>
      </c>
      <c r="I50" s="214"/>
      <c r="J50" s="217"/>
      <c r="K50" s="227"/>
      <c r="L50" s="227"/>
      <c r="M50" s="227"/>
      <c r="N50" s="227"/>
      <c r="O50" s="227"/>
      <c r="P50" s="227"/>
      <c r="Q50" s="227"/>
      <c r="R50" s="227"/>
    </row>
    <row r="51" spans="1:18" ht="15">
      <c r="A51" s="184"/>
      <c r="B51" s="185"/>
      <c r="C51" s="185"/>
      <c r="D51" s="33" t="s">
        <v>109</v>
      </c>
      <c r="E51" s="186"/>
      <c r="F51" s="186"/>
      <c r="G51" s="186"/>
      <c r="H51" s="36" t="s">
        <v>42</v>
      </c>
      <c r="I51" s="214"/>
      <c r="J51" s="217"/>
      <c r="K51" s="227"/>
      <c r="L51" s="227"/>
      <c r="M51" s="227"/>
      <c r="N51" s="227"/>
      <c r="O51" s="227"/>
      <c r="P51" s="227"/>
      <c r="Q51" s="227"/>
      <c r="R51" s="227"/>
    </row>
    <row r="52" spans="1:18" ht="15">
      <c r="A52" s="166"/>
      <c r="B52" s="168"/>
      <c r="C52" s="168"/>
      <c r="D52" s="34"/>
      <c r="E52" s="170"/>
      <c r="F52" s="170"/>
      <c r="G52" s="170"/>
      <c r="H52" s="37" t="s">
        <v>107</v>
      </c>
      <c r="I52" s="214"/>
      <c r="J52" s="217"/>
      <c r="K52" s="227"/>
      <c r="L52" s="227"/>
      <c r="M52" s="227"/>
      <c r="N52" s="227"/>
      <c r="O52" s="227"/>
      <c r="P52" s="227"/>
      <c r="Q52" s="227"/>
      <c r="R52" s="227"/>
    </row>
    <row r="53" spans="1:18" ht="14.65" thickBot="1">
      <c r="A53" s="165" t="s">
        <v>124</v>
      </c>
      <c r="B53" s="167" t="s">
        <v>125</v>
      </c>
      <c r="C53" s="167" t="s">
        <v>126</v>
      </c>
      <c r="D53" s="26" t="s">
        <v>66</v>
      </c>
      <c r="E53" s="169" t="s">
        <v>35</v>
      </c>
      <c r="F53" s="171" t="s">
        <v>85</v>
      </c>
      <c r="G53" s="172"/>
      <c r="H53" s="172"/>
      <c r="I53" s="214" t="s">
        <v>127</v>
      </c>
      <c r="J53" s="217"/>
      <c r="K53" s="227">
        <v>0</v>
      </c>
      <c r="L53" s="227">
        <v>0</v>
      </c>
      <c r="M53" s="227">
        <v>0</v>
      </c>
      <c r="N53" s="227">
        <v>0</v>
      </c>
      <c r="O53" s="227">
        <v>0</v>
      </c>
      <c r="P53" s="227">
        <v>0</v>
      </c>
      <c r="Q53" s="227">
        <v>0</v>
      </c>
      <c r="R53" s="227">
        <v>0</v>
      </c>
    </row>
    <row r="54" spans="1:18" ht="14.65" thickBot="1">
      <c r="A54" s="184"/>
      <c r="B54" s="185"/>
      <c r="C54" s="185"/>
      <c r="D54" s="33" t="s">
        <v>24</v>
      </c>
      <c r="E54" s="186"/>
      <c r="F54" s="175"/>
      <c r="G54" s="198"/>
      <c r="H54" s="198"/>
      <c r="I54" s="217"/>
      <c r="J54" s="217"/>
      <c r="K54" s="227"/>
      <c r="L54" s="227"/>
      <c r="M54" s="227"/>
      <c r="N54" s="227"/>
      <c r="O54" s="227"/>
      <c r="P54" s="227"/>
      <c r="Q54" s="227"/>
      <c r="R54" s="227"/>
    </row>
    <row r="55" spans="1:18" ht="14.65" thickBot="1">
      <c r="A55" s="184"/>
      <c r="B55" s="185"/>
      <c r="C55" s="185"/>
      <c r="D55" s="33" t="s">
        <v>58</v>
      </c>
      <c r="E55" s="186"/>
      <c r="F55" s="175"/>
      <c r="G55" s="198"/>
      <c r="H55" s="198"/>
      <c r="I55" s="217"/>
      <c r="J55" s="217"/>
      <c r="K55" s="227"/>
      <c r="L55" s="227"/>
      <c r="M55" s="227"/>
      <c r="N55" s="227"/>
      <c r="O55" s="227"/>
      <c r="P55" s="227"/>
      <c r="Q55" s="227"/>
      <c r="R55" s="227"/>
    </row>
    <row r="56" spans="1:18" ht="14.65" thickBot="1">
      <c r="A56" s="166"/>
      <c r="B56" s="168"/>
      <c r="C56" s="168"/>
      <c r="D56" s="28" t="s">
        <v>128</v>
      </c>
      <c r="E56" s="170"/>
      <c r="F56" s="173"/>
      <c r="G56" s="174"/>
      <c r="H56" s="174"/>
      <c r="I56" s="217"/>
      <c r="J56" s="217"/>
      <c r="K56" s="227"/>
      <c r="L56" s="227"/>
      <c r="M56" s="227"/>
      <c r="N56" s="227"/>
      <c r="O56" s="227"/>
      <c r="P56" s="227"/>
      <c r="Q56" s="227"/>
      <c r="R56" s="227"/>
    </row>
    <row r="57" spans="1:18" ht="29.25">
      <c r="A57" s="165" t="s">
        <v>129</v>
      </c>
      <c r="B57" s="167" t="s">
        <v>130</v>
      </c>
      <c r="C57" s="25" t="s">
        <v>131</v>
      </c>
      <c r="D57" s="26" t="s">
        <v>24</v>
      </c>
      <c r="E57" s="169" t="s">
        <v>51</v>
      </c>
      <c r="F57" s="169" t="s">
        <v>132</v>
      </c>
      <c r="G57" s="169" t="s">
        <v>133</v>
      </c>
      <c r="H57" s="35" t="s">
        <v>30</v>
      </c>
      <c r="I57" s="214" t="s">
        <v>134</v>
      </c>
      <c r="J57" s="217">
        <v>6.3</v>
      </c>
      <c r="K57" s="227">
        <v>0</v>
      </c>
      <c r="L57" s="227">
        <v>0</v>
      </c>
      <c r="M57" s="227">
        <v>0</v>
      </c>
      <c r="N57" s="227">
        <v>0</v>
      </c>
      <c r="O57" s="227">
        <v>0.05</v>
      </c>
      <c r="P57" s="227">
        <v>0</v>
      </c>
      <c r="Q57" s="227">
        <v>0</v>
      </c>
      <c r="R57" s="228">
        <f>J57/135.9187</f>
        <v>4.6351237909132439E-2</v>
      </c>
    </row>
    <row r="58" spans="1:18" ht="15">
      <c r="A58" s="184"/>
      <c r="B58" s="185"/>
      <c r="C58" s="32" t="s">
        <v>135</v>
      </c>
      <c r="D58" s="33" t="s">
        <v>58</v>
      </c>
      <c r="E58" s="186"/>
      <c r="F58" s="186"/>
      <c r="G58" s="186"/>
      <c r="H58" s="36" t="s">
        <v>110</v>
      </c>
      <c r="I58" s="214"/>
      <c r="J58" s="217"/>
      <c r="K58" s="227"/>
      <c r="L58" s="227"/>
      <c r="M58" s="227"/>
      <c r="N58" s="227"/>
      <c r="O58" s="227"/>
      <c r="P58" s="227"/>
      <c r="Q58" s="227"/>
      <c r="R58" s="228"/>
    </row>
    <row r="59" spans="1:18" ht="15">
      <c r="A59" s="184"/>
      <c r="B59" s="185"/>
      <c r="C59" s="32" t="s">
        <v>136</v>
      </c>
      <c r="D59" s="33" t="s">
        <v>109</v>
      </c>
      <c r="E59" s="186"/>
      <c r="F59" s="186"/>
      <c r="G59" s="186"/>
      <c r="H59" s="57"/>
      <c r="I59" s="214"/>
      <c r="J59" s="217"/>
      <c r="K59" s="227"/>
      <c r="L59" s="227"/>
      <c r="M59" s="227"/>
      <c r="N59" s="227"/>
      <c r="O59" s="227"/>
      <c r="P59" s="227"/>
      <c r="Q59" s="227"/>
      <c r="R59" s="228"/>
    </row>
    <row r="60" spans="1:18" ht="44.25">
      <c r="A60" s="166"/>
      <c r="B60" s="168"/>
      <c r="C60" s="27" t="s">
        <v>137</v>
      </c>
      <c r="D60" s="34"/>
      <c r="E60" s="170"/>
      <c r="F60" s="170"/>
      <c r="G60" s="170"/>
      <c r="H60" s="58"/>
      <c r="I60" s="214"/>
      <c r="J60" s="217"/>
      <c r="K60" s="227"/>
      <c r="L60" s="227"/>
      <c r="M60" s="227"/>
      <c r="N60" s="227"/>
      <c r="O60" s="227"/>
      <c r="P60" s="227"/>
      <c r="Q60" s="227"/>
      <c r="R60" s="228"/>
    </row>
    <row r="61" spans="1:18" ht="15">
      <c r="A61" s="178" t="s">
        <v>138</v>
      </c>
      <c r="B61" s="180" t="s">
        <v>139</v>
      </c>
      <c r="C61" s="180" t="s">
        <v>140</v>
      </c>
      <c r="D61" s="22" t="s">
        <v>24</v>
      </c>
      <c r="E61" s="182" t="s">
        <v>70</v>
      </c>
      <c r="F61" s="182" t="s">
        <v>141</v>
      </c>
      <c r="G61" s="182" t="s">
        <v>53</v>
      </c>
      <c r="H61" s="23" t="s">
        <v>110</v>
      </c>
      <c r="I61" s="210" t="s">
        <v>64</v>
      </c>
      <c r="J61" s="229"/>
      <c r="K61" s="227">
        <v>0</v>
      </c>
      <c r="L61" s="227">
        <v>0</v>
      </c>
      <c r="M61" s="227">
        <v>0</v>
      </c>
      <c r="N61" s="227">
        <v>0</v>
      </c>
      <c r="O61" s="227">
        <v>0</v>
      </c>
      <c r="P61" s="227">
        <v>0</v>
      </c>
      <c r="Q61" s="227">
        <v>0</v>
      </c>
      <c r="R61" s="227">
        <v>0</v>
      </c>
    </row>
    <row r="62" spans="1:18" ht="15">
      <c r="A62" s="199"/>
      <c r="B62" s="200"/>
      <c r="C62" s="200"/>
      <c r="D62" s="41" t="s">
        <v>66</v>
      </c>
      <c r="E62" s="201"/>
      <c r="F62" s="201"/>
      <c r="G62" s="201"/>
      <c r="H62" s="43" t="s">
        <v>42</v>
      </c>
      <c r="I62" s="210"/>
      <c r="J62" s="229"/>
      <c r="K62" s="227"/>
      <c r="L62" s="227"/>
      <c r="M62" s="227"/>
      <c r="N62" s="227"/>
      <c r="O62" s="227"/>
      <c r="P62" s="227"/>
      <c r="Q62" s="227"/>
      <c r="R62" s="227"/>
    </row>
    <row r="63" spans="1:18" ht="15">
      <c r="A63" s="179"/>
      <c r="B63" s="181"/>
      <c r="C63" s="181"/>
      <c r="D63" s="24" t="s">
        <v>109</v>
      </c>
      <c r="E63" s="183"/>
      <c r="F63" s="183"/>
      <c r="G63" s="183"/>
      <c r="H63" s="64"/>
      <c r="I63" s="210"/>
      <c r="J63" s="229"/>
      <c r="K63" s="227"/>
      <c r="L63" s="227"/>
      <c r="M63" s="227"/>
      <c r="N63" s="227"/>
      <c r="O63" s="227"/>
      <c r="P63" s="227"/>
      <c r="Q63" s="227"/>
      <c r="R63" s="227"/>
    </row>
    <row r="64" spans="1:18" ht="15" customHeight="1" thickBot="1">
      <c r="A64" s="189" t="s">
        <v>142</v>
      </c>
      <c r="B64" s="192" t="s">
        <v>143</v>
      </c>
      <c r="C64" s="192" t="s">
        <v>144</v>
      </c>
      <c r="D64" s="52" t="s">
        <v>24</v>
      </c>
      <c r="E64" s="195" t="s">
        <v>70</v>
      </c>
      <c r="F64" s="195" t="s">
        <v>145</v>
      </c>
      <c r="G64" s="195" t="s">
        <v>53</v>
      </c>
      <c r="H64" s="66" t="s">
        <v>42</v>
      </c>
      <c r="I64" s="211" t="s">
        <v>28</v>
      </c>
      <c r="J64" s="211"/>
      <c r="K64" s="227">
        <v>0</v>
      </c>
      <c r="L64" s="227">
        <v>0</v>
      </c>
      <c r="M64" s="227">
        <v>0</v>
      </c>
      <c r="N64" s="227">
        <v>0</v>
      </c>
      <c r="O64" s="227">
        <v>0</v>
      </c>
      <c r="P64" s="227">
        <v>0</v>
      </c>
      <c r="Q64" s="227">
        <v>0</v>
      </c>
      <c r="R64" s="227">
        <v>0</v>
      </c>
    </row>
    <row r="65" spans="1:18" ht="14.65" thickBot="1">
      <c r="A65" s="190"/>
      <c r="B65" s="193"/>
      <c r="C65" s="193"/>
      <c r="D65" s="55" t="s">
        <v>66</v>
      </c>
      <c r="E65" s="196"/>
      <c r="F65" s="196"/>
      <c r="G65" s="196"/>
      <c r="H65" s="67" t="s">
        <v>110</v>
      </c>
      <c r="I65" s="211"/>
      <c r="J65" s="211"/>
      <c r="K65" s="227"/>
      <c r="L65" s="227"/>
      <c r="M65" s="227"/>
      <c r="N65" s="227"/>
      <c r="O65" s="227"/>
      <c r="P65" s="227"/>
      <c r="Q65" s="227"/>
      <c r="R65" s="227"/>
    </row>
    <row r="66" spans="1:18" ht="28.5" customHeight="1" thickBot="1">
      <c r="A66" s="191"/>
      <c r="B66" s="194"/>
      <c r="C66" s="194"/>
      <c r="D66" s="53" t="s">
        <v>109</v>
      </c>
      <c r="E66" s="197"/>
      <c r="F66" s="197"/>
      <c r="G66" s="197"/>
      <c r="H66" s="68" t="s">
        <v>31</v>
      </c>
      <c r="I66" s="211"/>
      <c r="J66" s="211"/>
      <c r="K66" s="227"/>
      <c r="L66" s="227"/>
      <c r="M66" s="227"/>
      <c r="N66" s="227"/>
      <c r="O66" s="227"/>
      <c r="P66" s="227"/>
      <c r="Q66" s="227"/>
      <c r="R66" s="227"/>
    </row>
    <row r="67" spans="1:18" ht="15">
      <c r="A67" s="178" t="s">
        <v>146</v>
      </c>
      <c r="B67" s="180" t="s">
        <v>147</v>
      </c>
      <c r="C67" s="180" t="s">
        <v>148</v>
      </c>
      <c r="D67" s="22" t="s">
        <v>24</v>
      </c>
      <c r="E67" s="182" t="s">
        <v>70</v>
      </c>
      <c r="F67" s="182" t="s">
        <v>149</v>
      </c>
      <c r="G67" s="182" t="s">
        <v>53</v>
      </c>
      <c r="H67" s="23" t="s">
        <v>110</v>
      </c>
      <c r="I67" s="210" t="s">
        <v>134</v>
      </c>
      <c r="J67" s="229"/>
      <c r="K67" s="227">
        <v>0</v>
      </c>
      <c r="L67" s="227">
        <v>0</v>
      </c>
      <c r="M67" s="227">
        <v>0</v>
      </c>
      <c r="N67" s="227">
        <v>0</v>
      </c>
      <c r="O67" s="227">
        <v>0</v>
      </c>
      <c r="P67" s="227">
        <v>0</v>
      </c>
      <c r="Q67" s="227">
        <v>0</v>
      </c>
      <c r="R67" s="227">
        <v>0</v>
      </c>
    </row>
    <row r="68" spans="1:18" ht="15">
      <c r="A68" s="199"/>
      <c r="B68" s="200"/>
      <c r="C68" s="200"/>
      <c r="D68" s="41" t="s">
        <v>66</v>
      </c>
      <c r="E68" s="201"/>
      <c r="F68" s="201"/>
      <c r="G68" s="201"/>
      <c r="H68" s="43" t="s">
        <v>42</v>
      </c>
      <c r="I68" s="210"/>
      <c r="J68" s="229"/>
      <c r="K68" s="227"/>
      <c r="L68" s="227"/>
      <c r="M68" s="227"/>
      <c r="N68" s="227"/>
      <c r="O68" s="227"/>
      <c r="P68" s="227"/>
      <c r="Q68" s="227"/>
      <c r="R68" s="227"/>
    </row>
    <row r="69" spans="1:18" ht="15">
      <c r="A69" s="179"/>
      <c r="B69" s="181"/>
      <c r="C69" s="181"/>
      <c r="D69" s="24" t="s">
        <v>109</v>
      </c>
      <c r="E69" s="183"/>
      <c r="F69" s="183"/>
      <c r="G69" s="183"/>
      <c r="H69" s="64"/>
      <c r="I69" s="210"/>
      <c r="J69" s="229"/>
      <c r="K69" s="227"/>
      <c r="L69" s="227"/>
      <c r="M69" s="227"/>
      <c r="N69" s="227"/>
      <c r="O69" s="227"/>
      <c r="P69" s="227"/>
      <c r="Q69" s="227"/>
      <c r="R69" s="227"/>
    </row>
    <row r="70" spans="1:18" ht="14.65" thickBot="1">
      <c r="A70" s="189" t="s">
        <v>150</v>
      </c>
      <c r="B70" s="192" t="s">
        <v>151</v>
      </c>
      <c r="C70" s="192" t="s">
        <v>152</v>
      </c>
      <c r="D70" s="52" t="s">
        <v>24</v>
      </c>
      <c r="E70" s="195" t="s">
        <v>70</v>
      </c>
      <c r="F70" s="195" t="s">
        <v>153</v>
      </c>
      <c r="G70" s="195" t="s">
        <v>53</v>
      </c>
      <c r="H70" s="66" t="s">
        <v>42</v>
      </c>
      <c r="I70" s="211" t="s">
        <v>28</v>
      </c>
      <c r="J70" s="211"/>
      <c r="K70" s="227">
        <v>0</v>
      </c>
      <c r="L70" s="227">
        <v>0</v>
      </c>
      <c r="M70" s="227">
        <v>0</v>
      </c>
      <c r="N70" s="227">
        <v>0</v>
      </c>
      <c r="O70" s="227">
        <v>0</v>
      </c>
      <c r="P70" s="227">
        <v>0</v>
      </c>
      <c r="Q70" s="227">
        <v>0</v>
      </c>
      <c r="R70" s="227">
        <v>0</v>
      </c>
    </row>
    <row r="71" spans="1:18" ht="14.65" thickBot="1">
      <c r="A71" s="190"/>
      <c r="B71" s="193"/>
      <c r="C71" s="193"/>
      <c r="D71" s="55" t="s">
        <v>66</v>
      </c>
      <c r="E71" s="196"/>
      <c r="F71" s="196"/>
      <c r="G71" s="196"/>
      <c r="H71" s="67" t="s">
        <v>110</v>
      </c>
      <c r="I71" s="211"/>
      <c r="J71" s="211"/>
      <c r="K71" s="227"/>
      <c r="L71" s="227"/>
      <c r="M71" s="227"/>
      <c r="N71" s="227"/>
      <c r="O71" s="227"/>
      <c r="P71" s="227"/>
      <c r="Q71" s="227"/>
      <c r="R71" s="227"/>
    </row>
    <row r="72" spans="1:18" ht="28.5" customHeight="1" thickBot="1">
      <c r="A72" s="191"/>
      <c r="B72" s="194"/>
      <c r="C72" s="194"/>
      <c r="D72" s="53" t="s">
        <v>109</v>
      </c>
      <c r="E72" s="197"/>
      <c r="F72" s="197"/>
      <c r="G72" s="197"/>
      <c r="H72" s="68" t="s">
        <v>31</v>
      </c>
      <c r="I72" s="211"/>
      <c r="J72" s="211"/>
      <c r="K72" s="227"/>
      <c r="L72" s="227"/>
      <c r="M72" s="227"/>
      <c r="N72" s="227"/>
      <c r="O72" s="227"/>
      <c r="P72" s="227"/>
      <c r="Q72" s="227"/>
      <c r="R72" s="227"/>
    </row>
    <row r="73" spans="1:18" ht="15">
      <c r="A73" s="178" t="s">
        <v>154</v>
      </c>
      <c r="B73" s="180" t="s">
        <v>155</v>
      </c>
      <c r="C73" s="180" t="s">
        <v>156</v>
      </c>
      <c r="D73" s="22" t="s">
        <v>24</v>
      </c>
      <c r="E73" s="182" t="s">
        <v>70</v>
      </c>
      <c r="F73" s="182" t="s">
        <v>157</v>
      </c>
      <c r="G73" s="182" t="s">
        <v>106</v>
      </c>
      <c r="H73" s="23" t="s">
        <v>42</v>
      </c>
      <c r="I73" s="210" t="s">
        <v>134</v>
      </c>
      <c r="J73" s="229"/>
      <c r="K73" s="227">
        <v>0</v>
      </c>
      <c r="L73" s="227">
        <v>0</v>
      </c>
      <c r="M73" s="227">
        <v>0</v>
      </c>
      <c r="N73" s="227">
        <v>0</v>
      </c>
      <c r="O73" s="227">
        <v>0</v>
      </c>
      <c r="P73" s="227">
        <v>0</v>
      </c>
      <c r="Q73" s="227">
        <v>0</v>
      </c>
      <c r="R73" s="227">
        <v>0</v>
      </c>
    </row>
    <row r="74" spans="1:18" ht="15">
      <c r="A74" s="199"/>
      <c r="B74" s="200"/>
      <c r="C74" s="200"/>
      <c r="D74" s="41" t="s">
        <v>58</v>
      </c>
      <c r="E74" s="201"/>
      <c r="F74" s="201"/>
      <c r="G74" s="201"/>
      <c r="H74" s="43" t="s">
        <v>107</v>
      </c>
      <c r="I74" s="210"/>
      <c r="J74" s="229"/>
      <c r="K74" s="227"/>
      <c r="L74" s="227"/>
      <c r="M74" s="227"/>
      <c r="N74" s="227"/>
      <c r="O74" s="227"/>
      <c r="P74" s="227"/>
      <c r="Q74" s="227"/>
      <c r="R74" s="227"/>
    </row>
    <row r="75" spans="1:18" ht="15">
      <c r="A75" s="199"/>
      <c r="B75" s="200"/>
      <c r="C75" s="200"/>
      <c r="D75" s="41" t="s">
        <v>158</v>
      </c>
      <c r="E75" s="201"/>
      <c r="F75" s="201"/>
      <c r="G75" s="201"/>
      <c r="H75" s="63"/>
      <c r="I75" s="210"/>
      <c r="J75" s="229"/>
      <c r="K75" s="227"/>
      <c r="L75" s="227"/>
      <c r="M75" s="227"/>
      <c r="N75" s="227"/>
      <c r="O75" s="227"/>
      <c r="P75" s="227"/>
      <c r="Q75" s="227"/>
      <c r="R75" s="227"/>
    </row>
    <row r="76" spans="1:18" ht="15">
      <c r="A76" s="179"/>
      <c r="B76" s="181"/>
      <c r="C76" s="181"/>
      <c r="D76" s="24" t="s">
        <v>66</v>
      </c>
      <c r="E76" s="183"/>
      <c r="F76" s="183"/>
      <c r="G76" s="183"/>
      <c r="H76" s="64"/>
      <c r="I76" s="210"/>
      <c r="J76" s="229"/>
      <c r="K76" s="227"/>
      <c r="L76" s="227"/>
      <c r="M76" s="227"/>
      <c r="N76" s="227"/>
      <c r="O76" s="227"/>
      <c r="P76" s="227"/>
      <c r="Q76" s="227"/>
      <c r="R76" s="227"/>
    </row>
    <row r="77" spans="1:18" ht="27.4" thickBot="1">
      <c r="A77" s="189" t="s">
        <v>159</v>
      </c>
      <c r="B77" s="192" t="s">
        <v>160</v>
      </c>
      <c r="C77" s="8" t="s">
        <v>161</v>
      </c>
      <c r="D77" s="52" t="s">
        <v>24</v>
      </c>
      <c r="E77" s="195" t="s">
        <v>70</v>
      </c>
      <c r="F77" s="195" t="s">
        <v>162</v>
      </c>
      <c r="G77" s="195" t="s">
        <v>53</v>
      </c>
      <c r="H77" s="66" t="s">
        <v>42</v>
      </c>
      <c r="I77" s="211" t="s">
        <v>47</v>
      </c>
      <c r="J77" s="211"/>
      <c r="K77" s="227">
        <v>0</v>
      </c>
      <c r="L77" s="227">
        <v>0</v>
      </c>
      <c r="M77" s="227">
        <v>0</v>
      </c>
      <c r="N77" s="227">
        <v>0</v>
      </c>
      <c r="O77" s="227">
        <v>0</v>
      </c>
      <c r="P77" s="227">
        <v>0</v>
      </c>
      <c r="Q77" s="227">
        <v>0</v>
      </c>
      <c r="R77" s="227">
        <v>0</v>
      </c>
    </row>
    <row r="78" spans="1:18" ht="40.9" thickBot="1">
      <c r="A78" s="190"/>
      <c r="B78" s="193"/>
      <c r="C78" s="54" t="s">
        <v>163</v>
      </c>
      <c r="D78" s="55" t="s">
        <v>158</v>
      </c>
      <c r="E78" s="196"/>
      <c r="F78" s="196"/>
      <c r="G78" s="196"/>
      <c r="H78" s="67" t="s">
        <v>110</v>
      </c>
      <c r="I78" s="211"/>
      <c r="J78" s="211"/>
      <c r="K78" s="227"/>
      <c r="L78" s="227"/>
      <c r="M78" s="227"/>
      <c r="N78" s="227"/>
      <c r="O78" s="227"/>
      <c r="P78" s="227"/>
      <c r="Q78" s="227"/>
      <c r="R78" s="227"/>
    </row>
    <row r="79" spans="1:18" ht="40.9" thickBot="1">
      <c r="A79" s="190"/>
      <c r="B79" s="193"/>
      <c r="C79" s="56"/>
      <c r="D79" s="55" t="s">
        <v>56</v>
      </c>
      <c r="E79" s="196"/>
      <c r="F79" s="196"/>
      <c r="G79" s="196"/>
      <c r="H79" s="61"/>
      <c r="I79" s="211"/>
      <c r="J79" s="211"/>
      <c r="K79" s="227"/>
      <c r="L79" s="227"/>
      <c r="M79" s="227"/>
      <c r="N79" s="227"/>
      <c r="O79" s="227"/>
      <c r="P79" s="227"/>
      <c r="Q79" s="227"/>
      <c r="R79" s="227"/>
    </row>
    <row r="80" spans="1:18" ht="27.4" thickBot="1">
      <c r="A80" s="191"/>
      <c r="B80" s="194"/>
      <c r="C80" s="16"/>
      <c r="D80" s="53" t="s">
        <v>57</v>
      </c>
      <c r="E80" s="197"/>
      <c r="F80" s="197"/>
      <c r="G80" s="197"/>
      <c r="H80" s="62"/>
      <c r="I80" s="211"/>
      <c r="J80" s="211"/>
      <c r="K80" s="227"/>
      <c r="L80" s="227"/>
      <c r="M80" s="227"/>
      <c r="N80" s="227"/>
      <c r="O80" s="227"/>
      <c r="P80" s="227"/>
      <c r="Q80" s="227"/>
      <c r="R80" s="227"/>
    </row>
    <row r="81" spans="1:18" ht="15">
      <c r="A81" s="165" t="s">
        <v>164</v>
      </c>
      <c r="B81" s="167" t="s">
        <v>165</v>
      </c>
      <c r="C81" s="167" t="s">
        <v>166</v>
      </c>
      <c r="D81" s="26" t="s">
        <v>24</v>
      </c>
      <c r="E81" s="169" t="s">
        <v>167</v>
      </c>
      <c r="F81" s="171" t="s">
        <v>85</v>
      </c>
      <c r="G81" s="172"/>
      <c r="H81" s="172"/>
      <c r="I81" s="214" t="s">
        <v>168</v>
      </c>
      <c r="J81" s="217"/>
      <c r="K81" s="227">
        <v>0</v>
      </c>
      <c r="L81" s="227">
        <v>0</v>
      </c>
      <c r="M81" s="227">
        <v>0</v>
      </c>
      <c r="N81" s="227">
        <v>0</v>
      </c>
      <c r="O81" s="227">
        <v>0</v>
      </c>
      <c r="P81" s="227">
        <v>0</v>
      </c>
      <c r="Q81" s="227">
        <v>0</v>
      </c>
      <c r="R81" s="227">
        <v>0</v>
      </c>
    </row>
    <row r="82" spans="1:18" ht="15">
      <c r="A82" s="184"/>
      <c r="B82" s="185"/>
      <c r="C82" s="185"/>
      <c r="D82" s="33" t="s">
        <v>169</v>
      </c>
      <c r="E82" s="186"/>
      <c r="F82" s="175"/>
      <c r="G82" s="198"/>
      <c r="H82" s="198"/>
      <c r="I82" s="214"/>
      <c r="J82" s="217"/>
      <c r="K82" s="227"/>
      <c r="L82" s="227"/>
      <c r="M82" s="227"/>
      <c r="N82" s="227"/>
      <c r="O82" s="227"/>
      <c r="P82" s="227"/>
      <c r="Q82" s="227"/>
      <c r="R82" s="227"/>
    </row>
    <row r="83" spans="1:18" ht="15">
      <c r="A83" s="166"/>
      <c r="B83" s="168"/>
      <c r="C83" s="168"/>
      <c r="D83" s="28" t="s">
        <v>158</v>
      </c>
      <c r="E83" s="170"/>
      <c r="F83" s="173"/>
      <c r="G83" s="174"/>
      <c r="H83" s="174"/>
      <c r="I83" s="214"/>
      <c r="J83" s="217"/>
      <c r="K83" s="227"/>
      <c r="L83" s="227"/>
      <c r="M83" s="227"/>
      <c r="N83" s="227"/>
      <c r="O83" s="227"/>
      <c r="P83" s="227"/>
      <c r="Q83" s="227"/>
      <c r="R83" s="227"/>
    </row>
    <row r="84" spans="1:18" ht="31.5" customHeight="1" thickBot="1">
      <c r="A84" s="189" t="s">
        <v>170</v>
      </c>
      <c r="B84" s="192" t="s">
        <v>171</v>
      </c>
      <c r="C84" s="192" t="s">
        <v>172</v>
      </c>
      <c r="D84" s="52" t="s">
        <v>158</v>
      </c>
      <c r="E84" s="195" t="s">
        <v>84</v>
      </c>
      <c r="F84" s="195" t="s">
        <v>157</v>
      </c>
      <c r="G84" s="195" t="s">
        <v>53</v>
      </c>
      <c r="H84" s="187" t="s">
        <v>110</v>
      </c>
      <c r="I84" s="211" t="s">
        <v>28</v>
      </c>
      <c r="J84" s="230"/>
      <c r="K84" s="227">
        <v>0</v>
      </c>
      <c r="L84" s="227">
        <v>0</v>
      </c>
      <c r="M84" s="227">
        <v>0</v>
      </c>
      <c r="N84" s="227">
        <v>0</v>
      </c>
      <c r="O84" s="227">
        <v>0</v>
      </c>
      <c r="P84" s="227">
        <v>0</v>
      </c>
      <c r="Q84" s="227">
        <v>0</v>
      </c>
      <c r="R84" s="227">
        <v>0</v>
      </c>
    </row>
    <row r="85" spans="1:18" ht="39.75" customHeight="1" thickBot="1">
      <c r="A85" s="191"/>
      <c r="B85" s="194"/>
      <c r="C85" s="194"/>
      <c r="D85" s="53" t="s">
        <v>24</v>
      </c>
      <c r="E85" s="197"/>
      <c r="F85" s="197"/>
      <c r="G85" s="197"/>
      <c r="H85" s="188"/>
      <c r="I85" s="215"/>
      <c r="J85" s="230"/>
      <c r="K85" s="227"/>
      <c r="L85" s="227"/>
      <c r="M85" s="227"/>
      <c r="N85" s="227"/>
      <c r="O85" s="227"/>
      <c r="P85" s="227"/>
      <c r="Q85" s="227"/>
      <c r="R85" s="227"/>
    </row>
    <row r="86" spans="1:18" ht="14.65" thickBot="1">
      <c r="A86" s="189" t="s">
        <v>173</v>
      </c>
      <c r="B86" s="192" t="s">
        <v>174</v>
      </c>
      <c r="C86" s="192" t="s">
        <v>175</v>
      </c>
      <c r="D86" s="52" t="s">
        <v>24</v>
      </c>
      <c r="E86" s="195" t="s">
        <v>70</v>
      </c>
      <c r="F86" s="195" t="s">
        <v>176</v>
      </c>
      <c r="G86" s="195" t="s">
        <v>53</v>
      </c>
      <c r="H86" s="66" t="s">
        <v>27</v>
      </c>
      <c r="I86" s="211" t="s">
        <v>47</v>
      </c>
      <c r="J86" s="226"/>
      <c r="K86" s="227">
        <v>0</v>
      </c>
      <c r="L86" s="227">
        <v>0</v>
      </c>
      <c r="M86" s="227">
        <v>0</v>
      </c>
      <c r="N86" s="227">
        <v>0</v>
      </c>
      <c r="O86" s="227">
        <v>0</v>
      </c>
      <c r="P86" s="227">
        <v>0</v>
      </c>
      <c r="Q86" s="227">
        <v>0</v>
      </c>
      <c r="R86" s="227">
        <v>0</v>
      </c>
    </row>
    <row r="87" spans="1:18" ht="40.9" thickBot="1">
      <c r="A87" s="190"/>
      <c r="B87" s="193"/>
      <c r="C87" s="193"/>
      <c r="D87" s="55" t="s">
        <v>56</v>
      </c>
      <c r="E87" s="196"/>
      <c r="F87" s="196"/>
      <c r="G87" s="196"/>
      <c r="H87" s="67" t="s">
        <v>30</v>
      </c>
      <c r="I87" s="211"/>
      <c r="J87" s="226"/>
      <c r="K87" s="227"/>
      <c r="L87" s="227"/>
      <c r="M87" s="227"/>
      <c r="N87" s="227"/>
      <c r="O87" s="227"/>
      <c r="P87" s="227"/>
      <c r="Q87" s="227"/>
      <c r="R87" s="227"/>
    </row>
    <row r="88" spans="1:18" ht="27.4" thickBot="1">
      <c r="A88" s="190"/>
      <c r="B88" s="193"/>
      <c r="C88" s="193"/>
      <c r="D88" s="55" t="s">
        <v>57</v>
      </c>
      <c r="E88" s="196"/>
      <c r="F88" s="196"/>
      <c r="G88" s="196"/>
      <c r="H88" s="67" t="s">
        <v>42</v>
      </c>
      <c r="I88" s="211"/>
      <c r="J88" s="226"/>
      <c r="K88" s="227"/>
      <c r="L88" s="227"/>
      <c r="M88" s="227"/>
      <c r="N88" s="227"/>
      <c r="O88" s="227"/>
      <c r="P88" s="227"/>
      <c r="Q88" s="227"/>
      <c r="R88" s="227"/>
    </row>
    <row r="89" spans="1:18" ht="14.65" thickBot="1">
      <c r="A89" s="190"/>
      <c r="B89" s="193"/>
      <c r="C89" s="193"/>
      <c r="D89" s="56"/>
      <c r="E89" s="196"/>
      <c r="F89" s="196"/>
      <c r="G89" s="196"/>
      <c r="H89" s="67" t="s">
        <v>110</v>
      </c>
      <c r="I89" s="211"/>
      <c r="J89" s="226"/>
      <c r="K89" s="227"/>
      <c r="L89" s="227"/>
      <c r="M89" s="227"/>
      <c r="N89" s="227"/>
      <c r="O89" s="227"/>
      <c r="P89" s="227"/>
      <c r="Q89" s="227"/>
      <c r="R89" s="227"/>
    </row>
    <row r="90" spans="1:18" ht="14.65" thickBot="1">
      <c r="A90" s="191"/>
      <c r="B90" s="194"/>
      <c r="C90" s="194"/>
      <c r="D90" s="16"/>
      <c r="E90" s="197"/>
      <c r="F90" s="197"/>
      <c r="G90" s="197"/>
      <c r="H90" s="68" t="s">
        <v>31</v>
      </c>
      <c r="I90" s="211"/>
      <c r="J90" s="226"/>
      <c r="K90" s="227"/>
      <c r="L90" s="227"/>
      <c r="M90" s="227"/>
      <c r="N90" s="227"/>
      <c r="O90" s="227"/>
      <c r="P90" s="227"/>
      <c r="Q90" s="227"/>
      <c r="R90" s="227"/>
    </row>
    <row r="91" spans="1:18" ht="27.4" thickBot="1">
      <c r="A91" s="165" t="s">
        <v>177</v>
      </c>
      <c r="B91" s="167" t="s">
        <v>178</v>
      </c>
      <c r="C91" s="25" t="s">
        <v>179</v>
      </c>
      <c r="D91" s="39" t="s">
        <v>180</v>
      </c>
      <c r="E91" s="169" t="s">
        <v>70</v>
      </c>
      <c r="F91" s="169" t="s">
        <v>157</v>
      </c>
      <c r="G91" s="169" t="s">
        <v>53</v>
      </c>
      <c r="H91" s="35" t="s">
        <v>27</v>
      </c>
      <c r="I91" s="217" t="s">
        <v>86</v>
      </c>
      <c r="J91" s="217" t="s">
        <v>181</v>
      </c>
      <c r="K91" s="227">
        <v>0</v>
      </c>
      <c r="L91" s="227">
        <v>0</v>
      </c>
      <c r="M91" s="227">
        <v>0</v>
      </c>
      <c r="N91" s="227">
        <v>0</v>
      </c>
      <c r="O91" s="227">
        <v>0</v>
      </c>
      <c r="P91" s="227">
        <v>0</v>
      </c>
      <c r="Q91" s="227">
        <v>0</v>
      </c>
      <c r="R91" s="227">
        <v>0</v>
      </c>
    </row>
    <row r="92" spans="1:18" ht="40.9" thickBot="1">
      <c r="A92" s="184"/>
      <c r="B92" s="185"/>
      <c r="C92" s="32" t="s">
        <v>182</v>
      </c>
      <c r="D92" s="33" t="s">
        <v>66</v>
      </c>
      <c r="E92" s="186"/>
      <c r="F92" s="186"/>
      <c r="G92" s="186"/>
      <c r="H92" s="36" t="s">
        <v>30</v>
      </c>
      <c r="I92" s="217"/>
      <c r="J92" s="217"/>
      <c r="K92" s="227"/>
      <c r="L92" s="227"/>
      <c r="M92" s="227"/>
      <c r="N92" s="227"/>
      <c r="O92" s="227"/>
      <c r="P92" s="227"/>
      <c r="Q92" s="227"/>
      <c r="R92" s="227"/>
    </row>
    <row r="93" spans="1:18" ht="14.65" thickBot="1">
      <c r="A93" s="184"/>
      <c r="B93" s="185"/>
      <c r="C93" s="38"/>
      <c r="D93" s="33" t="s">
        <v>24</v>
      </c>
      <c r="E93" s="186"/>
      <c r="F93" s="186"/>
      <c r="G93" s="186"/>
      <c r="H93" s="36" t="s">
        <v>110</v>
      </c>
      <c r="I93" s="217"/>
      <c r="J93" s="217"/>
      <c r="K93" s="227"/>
      <c r="L93" s="227"/>
      <c r="M93" s="227"/>
      <c r="N93" s="227"/>
      <c r="O93" s="227"/>
      <c r="P93" s="227"/>
      <c r="Q93" s="227"/>
      <c r="R93" s="227"/>
    </row>
    <row r="94" spans="1:18" ht="40.9" thickBot="1">
      <c r="A94" s="184"/>
      <c r="B94" s="185"/>
      <c r="C94" s="38"/>
      <c r="D94" s="33" t="s">
        <v>56</v>
      </c>
      <c r="E94" s="186"/>
      <c r="F94" s="186"/>
      <c r="G94" s="186"/>
      <c r="H94" s="57"/>
      <c r="I94" s="217"/>
      <c r="J94" s="217"/>
      <c r="K94" s="227"/>
      <c r="L94" s="227"/>
      <c r="M94" s="227"/>
      <c r="N94" s="227"/>
      <c r="O94" s="227"/>
      <c r="P94" s="227"/>
      <c r="Q94" s="227"/>
      <c r="R94" s="227"/>
    </row>
    <row r="95" spans="1:18" ht="27.4" thickBot="1">
      <c r="A95" s="166"/>
      <c r="B95" s="168"/>
      <c r="C95" s="34"/>
      <c r="D95" s="28" t="s">
        <v>183</v>
      </c>
      <c r="E95" s="170"/>
      <c r="F95" s="170"/>
      <c r="G95" s="170"/>
      <c r="H95" s="58"/>
      <c r="I95" s="217"/>
      <c r="J95" s="217"/>
      <c r="K95" s="227"/>
      <c r="L95" s="227"/>
      <c r="M95" s="227"/>
      <c r="N95" s="227"/>
      <c r="O95" s="227"/>
      <c r="P95" s="227"/>
      <c r="Q95" s="227"/>
      <c r="R95" s="227"/>
    </row>
    <row r="96" spans="1:18" ht="15">
      <c r="A96" s="165" t="s">
        <v>184</v>
      </c>
      <c r="B96" s="167" t="s">
        <v>185</v>
      </c>
      <c r="C96" s="167" t="s">
        <v>186</v>
      </c>
      <c r="D96" s="26" t="s">
        <v>24</v>
      </c>
      <c r="E96" s="169" t="s">
        <v>115</v>
      </c>
      <c r="F96" s="169" t="s">
        <v>187</v>
      </c>
      <c r="G96" s="169" t="s">
        <v>188</v>
      </c>
      <c r="H96" s="35" t="s">
        <v>110</v>
      </c>
      <c r="I96" s="214" t="s">
        <v>189</v>
      </c>
      <c r="J96" s="217" t="s">
        <v>181</v>
      </c>
      <c r="K96" s="227">
        <v>0</v>
      </c>
      <c r="L96" s="227">
        <v>0</v>
      </c>
      <c r="M96" s="227">
        <v>0</v>
      </c>
      <c r="N96" s="219">
        <v>0</v>
      </c>
      <c r="O96" s="227">
        <v>0</v>
      </c>
      <c r="P96" s="227">
        <v>0</v>
      </c>
      <c r="Q96" s="227">
        <v>0</v>
      </c>
      <c r="R96" s="227">
        <v>0</v>
      </c>
    </row>
    <row r="97" spans="1:18" ht="15">
      <c r="A97" s="166"/>
      <c r="B97" s="168"/>
      <c r="C97" s="168"/>
      <c r="D97" s="28" t="s">
        <v>109</v>
      </c>
      <c r="E97" s="170"/>
      <c r="F97" s="170"/>
      <c r="G97" s="170"/>
      <c r="H97" s="37" t="s">
        <v>42</v>
      </c>
      <c r="I97" s="214"/>
      <c r="J97" s="217"/>
      <c r="K97" s="227"/>
      <c r="L97" s="227"/>
      <c r="M97" s="227"/>
      <c r="N97" s="219"/>
      <c r="O97" s="227"/>
      <c r="P97" s="227"/>
      <c r="Q97" s="227"/>
      <c r="R97" s="227"/>
    </row>
    <row r="98" spans="1:18" ht="14.65" thickBot="1">
      <c r="A98" s="165" t="s">
        <v>190</v>
      </c>
      <c r="B98" s="167" t="s">
        <v>191</v>
      </c>
      <c r="C98" s="167" t="s">
        <v>192</v>
      </c>
      <c r="D98" s="39" t="s">
        <v>180</v>
      </c>
      <c r="E98" s="169" t="s">
        <v>70</v>
      </c>
      <c r="F98" s="169" t="s">
        <v>193</v>
      </c>
      <c r="G98" s="169" t="s">
        <v>188</v>
      </c>
      <c r="H98" s="171" t="s">
        <v>110</v>
      </c>
      <c r="I98" s="217" t="s">
        <v>86</v>
      </c>
      <c r="J98" s="217" t="s">
        <v>181</v>
      </c>
      <c r="K98" s="227">
        <v>0</v>
      </c>
      <c r="L98" s="227">
        <v>0</v>
      </c>
      <c r="M98" s="227">
        <v>0</v>
      </c>
      <c r="N98" s="227">
        <v>0</v>
      </c>
      <c r="O98" s="227">
        <v>0</v>
      </c>
      <c r="P98" s="227">
        <v>0</v>
      </c>
      <c r="Q98" s="227">
        <v>0</v>
      </c>
      <c r="R98" s="227">
        <v>0</v>
      </c>
    </row>
    <row r="99" spans="1:18" ht="14.65" thickBot="1">
      <c r="A99" s="184"/>
      <c r="B99" s="185"/>
      <c r="C99" s="185"/>
      <c r="D99" s="33" t="s">
        <v>66</v>
      </c>
      <c r="E99" s="186"/>
      <c r="F99" s="186"/>
      <c r="G99" s="186"/>
      <c r="H99" s="175"/>
      <c r="I99" s="217"/>
      <c r="J99" s="217"/>
      <c r="K99" s="227"/>
      <c r="L99" s="227"/>
      <c r="M99" s="227"/>
      <c r="N99" s="227"/>
      <c r="O99" s="227"/>
      <c r="P99" s="227"/>
      <c r="Q99" s="227"/>
      <c r="R99" s="227"/>
    </row>
    <row r="100" spans="1:18" ht="27.4" thickBot="1">
      <c r="A100" s="184"/>
      <c r="B100" s="185"/>
      <c r="C100" s="185"/>
      <c r="D100" s="33" t="s">
        <v>194</v>
      </c>
      <c r="E100" s="186"/>
      <c r="F100" s="186"/>
      <c r="G100" s="186"/>
      <c r="H100" s="175"/>
      <c r="I100" s="217"/>
      <c r="J100" s="217"/>
      <c r="K100" s="227"/>
      <c r="L100" s="227"/>
      <c r="M100" s="227"/>
      <c r="N100" s="227"/>
      <c r="O100" s="227"/>
      <c r="P100" s="227"/>
      <c r="Q100" s="227"/>
      <c r="R100" s="227"/>
    </row>
    <row r="101" spans="1:18" ht="14.65" thickBot="1">
      <c r="A101" s="166"/>
      <c r="B101" s="168"/>
      <c r="C101" s="168"/>
      <c r="D101" s="28" t="s">
        <v>195</v>
      </c>
      <c r="E101" s="170"/>
      <c r="F101" s="170"/>
      <c r="G101" s="170"/>
      <c r="H101" s="173"/>
      <c r="I101" s="217"/>
      <c r="J101" s="217"/>
      <c r="K101" s="227"/>
      <c r="L101" s="227"/>
      <c r="M101" s="227"/>
      <c r="N101" s="227"/>
      <c r="O101" s="227"/>
      <c r="P101" s="227"/>
      <c r="Q101" s="227"/>
      <c r="R101" s="227"/>
    </row>
    <row r="102" spans="1:18" ht="85.9" thickBot="1">
      <c r="A102" s="44" t="s">
        <v>196</v>
      </c>
      <c r="B102" s="45" t="s">
        <v>197</v>
      </c>
      <c r="C102" s="45" t="s">
        <v>198</v>
      </c>
      <c r="D102" s="46" t="s">
        <v>66</v>
      </c>
      <c r="E102" s="46" t="s">
        <v>35</v>
      </c>
      <c r="F102" s="176" t="s">
        <v>85</v>
      </c>
      <c r="G102" s="177"/>
      <c r="H102" s="177"/>
      <c r="I102" s="60" t="s">
        <v>199</v>
      </c>
      <c r="J102" s="46">
        <v>576.70000000000005</v>
      </c>
      <c r="K102" s="76">
        <v>0</v>
      </c>
      <c r="L102" s="76">
        <v>0</v>
      </c>
      <c r="M102" s="76">
        <v>0</v>
      </c>
      <c r="N102" s="76">
        <v>0</v>
      </c>
      <c r="O102" s="76">
        <v>4.24</v>
      </c>
      <c r="P102" s="76">
        <v>0</v>
      </c>
      <c r="Q102" s="76">
        <v>0</v>
      </c>
      <c r="R102" s="77">
        <f>J102/135.9187</f>
        <v>4.2429776035232827</v>
      </c>
    </row>
    <row r="103" spans="1:18" ht="14.65" thickBot="1">
      <c r="A103" s="178" t="s">
        <v>200</v>
      </c>
      <c r="B103" s="180" t="s">
        <v>201</v>
      </c>
      <c r="C103" s="180" t="s">
        <v>202</v>
      </c>
      <c r="D103" s="22" t="s">
        <v>66</v>
      </c>
      <c r="E103" s="182" t="s">
        <v>51</v>
      </c>
      <c r="F103" s="155" t="s">
        <v>85</v>
      </c>
      <c r="G103" s="156"/>
      <c r="H103" s="156"/>
      <c r="I103" s="216" t="s">
        <v>101</v>
      </c>
      <c r="J103" s="216"/>
      <c r="K103" s="227">
        <v>0</v>
      </c>
      <c r="L103" s="227">
        <v>0</v>
      </c>
      <c r="M103" s="227">
        <v>0</v>
      </c>
      <c r="N103" s="227">
        <v>0</v>
      </c>
      <c r="O103" s="227">
        <v>0</v>
      </c>
      <c r="P103" s="227">
        <v>0</v>
      </c>
      <c r="Q103" s="227">
        <v>0</v>
      </c>
      <c r="R103" s="227">
        <v>0</v>
      </c>
    </row>
    <row r="104" spans="1:18" ht="30" customHeight="1" thickBot="1">
      <c r="A104" s="179"/>
      <c r="B104" s="181"/>
      <c r="C104" s="181"/>
      <c r="D104" s="24" t="s">
        <v>65</v>
      </c>
      <c r="E104" s="183"/>
      <c r="F104" s="159"/>
      <c r="G104" s="160"/>
      <c r="H104" s="160"/>
      <c r="I104" s="216"/>
      <c r="J104" s="216"/>
      <c r="K104" s="227"/>
      <c r="L104" s="227"/>
      <c r="M104" s="227"/>
      <c r="N104" s="227"/>
      <c r="O104" s="227"/>
      <c r="P104" s="227"/>
      <c r="Q104" s="227"/>
      <c r="R104" s="227"/>
    </row>
    <row r="105" spans="1:18" ht="14.65" thickBot="1">
      <c r="A105" s="165" t="s">
        <v>203</v>
      </c>
      <c r="B105" s="167" t="s">
        <v>204</v>
      </c>
      <c r="C105" s="167" t="s">
        <v>202</v>
      </c>
      <c r="D105" s="26" t="s">
        <v>65</v>
      </c>
      <c r="E105" s="169" t="s">
        <v>51</v>
      </c>
      <c r="F105" s="171" t="s">
        <v>85</v>
      </c>
      <c r="G105" s="172"/>
      <c r="H105" s="172"/>
      <c r="I105" s="217" t="s">
        <v>86</v>
      </c>
      <c r="J105" s="217"/>
      <c r="K105" s="227">
        <v>0</v>
      </c>
      <c r="L105" s="227">
        <v>0</v>
      </c>
      <c r="M105" s="227">
        <v>0</v>
      </c>
      <c r="N105" s="227">
        <v>0</v>
      </c>
      <c r="O105" s="227">
        <v>0</v>
      </c>
      <c r="P105" s="227">
        <v>0</v>
      </c>
      <c r="Q105" s="227">
        <v>0</v>
      </c>
      <c r="R105" s="227">
        <v>0</v>
      </c>
    </row>
    <row r="106" spans="1:18" ht="14.65" thickBot="1">
      <c r="A106" s="166"/>
      <c r="B106" s="168"/>
      <c r="C106" s="168"/>
      <c r="D106" s="28" t="s">
        <v>66</v>
      </c>
      <c r="E106" s="170"/>
      <c r="F106" s="173"/>
      <c r="G106" s="174"/>
      <c r="H106" s="174"/>
      <c r="I106" s="217"/>
      <c r="J106" s="217"/>
      <c r="K106" s="227"/>
      <c r="L106" s="227"/>
      <c r="M106" s="227"/>
      <c r="N106" s="227"/>
      <c r="O106" s="227"/>
      <c r="P106" s="227"/>
      <c r="Q106" s="227"/>
      <c r="R106" s="227"/>
    </row>
    <row r="107" spans="1:18" ht="14.65" thickBot="1">
      <c r="A107" s="165" t="s">
        <v>205</v>
      </c>
      <c r="B107" s="167" t="s">
        <v>206</v>
      </c>
      <c r="C107" s="167" t="s">
        <v>202</v>
      </c>
      <c r="D107" s="26" t="s">
        <v>24</v>
      </c>
      <c r="E107" s="169" t="s">
        <v>84</v>
      </c>
      <c r="F107" s="171" t="s">
        <v>85</v>
      </c>
      <c r="G107" s="172"/>
      <c r="H107" s="172"/>
      <c r="I107" s="217" t="s">
        <v>86</v>
      </c>
      <c r="J107" s="217"/>
      <c r="K107" s="227">
        <v>0</v>
      </c>
      <c r="L107" s="227">
        <v>0</v>
      </c>
      <c r="M107" s="227">
        <v>0</v>
      </c>
      <c r="N107" s="227">
        <v>0</v>
      </c>
      <c r="O107" s="227">
        <v>0</v>
      </c>
      <c r="P107" s="227">
        <v>0</v>
      </c>
      <c r="Q107" s="227">
        <v>0</v>
      </c>
      <c r="R107" s="227">
        <v>0</v>
      </c>
    </row>
    <row r="108" spans="1:18" ht="14.65" thickBot="1">
      <c r="A108" s="166"/>
      <c r="B108" s="168"/>
      <c r="C108" s="168"/>
      <c r="D108" s="28" t="s">
        <v>65</v>
      </c>
      <c r="E108" s="170"/>
      <c r="F108" s="173"/>
      <c r="G108" s="174"/>
      <c r="H108" s="174"/>
      <c r="I108" s="217"/>
      <c r="J108" s="217"/>
      <c r="K108" s="227"/>
      <c r="L108" s="227"/>
      <c r="M108" s="227"/>
      <c r="N108" s="227"/>
      <c r="O108" s="227"/>
      <c r="P108" s="227"/>
      <c r="Q108" s="227"/>
      <c r="R108" s="227"/>
    </row>
    <row r="109" spans="1:18" ht="14.65" thickBot="1">
      <c r="A109" s="146" t="s">
        <v>207</v>
      </c>
      <c r="B109" s="149" t="s">
        <v>208</v>
      </c>
      <c r="C109" s="5" t="s">
        <v>209</v>
      </c>
      <c r="D109" s="6" t="s">
        <v>24</v>
      </c>
      <c r="E109" s="152" t="s">
        <v>167</v>
      </c>
      <c r="F109" s="155" t="s">
        <v>85</v>
      </c>
      <c r="G109" s="156"/>
      <c r="H109" s="156"/>
      <c r="I109" s="216" t="s">
        <v>101</v>
      </c>
      <c r="J109" s="367"/>
      <c r="K109" s="220">
        <v>0</v>
      </c>
      <c r="L109" s="220">
        <v>0</v>
      </c>
      <c r="M109" s="220">
        <v>0</v>
      </c>
      <c r="N109" s="220">
        <v>0</v>
      </c>
      <c r="O109" s="220">
        <v>0</v>
      </c>
      <c r="P109" s="220">
        <v>0</v>
      </c>
      <c r="Q109" s="220">
        <v>0</v>
      </c>
      <c r="R109" s="220">
        <v>0</v>
      </c>
    </row>
    <row r="110" spans="1:18" ht="14.65" thickBot="1">
      <c r="A110" s="147"/>
      <c r="B110" s="150"/>
      <c r="C110" s="17" t="s">
        <v>202</v>
      </c>
      <c r="D110" s="18" t="s">
        <v>65</v>
      </c>
      <c r="E110" s="153"/>
      <c r="F110" s="157"/>
      <c r="G110" s="158"/>
      <c r="H110" s="158"/>
      <c r="I110" s="216"/>
      <c r="J110" s="368"/>
      <c r="K110" s="221"/>
      <c r="L110" s="221"/>
      <c r="M110" s="221"/>
      <c r="N110" s="221"/>
      <c r="O110" s="221"/>
      <c r="P110" s="221"/>
      <c r="Q110" s="221"/>
      <c r="R110" s="221"/>
    </row>
    <row r="111" spans="1:18" ht="14.65" thickBot="1">
      <c r="A111" s="148"/>
      <c r="B111" s="151"/>
      <c r="C111" s="20"/>
      <c r="D111" s="7" t="s">
        <v>66</v>
      </c>
      <c r="E111" s="154"/>
      <c r="F111" s="159"/>
      <c r="G111" s="160"/>
      <c r="H111" s="160"/>
      <c r="I111" s="216"/>
      <c r="J111" s="369"/>
      <c r="K111" s="222"/>
      <c r="L111" s="222"/>
      <c r="M111" s="222"/>
      <c r="N111" s="222"/>
      <c r="O111" s="222"/>
      <c r="P111" s="222"/>
      <c r="Q111" s="222"/>
      <c r="R111" s="222"/>
    </row>
    <row r="112" spans="1:18" ht="21.75" customHeight="1" thickBot="1">
      <c r="A112" s="146" t="s">
        <v>210</v>
      </c>
      <c r="B112" s="149" t="s">
        <v>211</v>
      </c>
      <c r="C112" s="149" t="s">
        <v>212</v>
      </c>
      <c r="D112" s="6" t="s">
        <v>66</v>
      </c>
      <c r="E112" s="152" t="s">
        <v>167</v>
      </c>
      <c r="F112" s="161" t="s">
        <v>85</v>
      </c>
      <c r="G112" s="162"/>
      <c r="H112" s="162"/>
      <c r="I112" s="216" t="s">
        <v>101</v>
      </c>
      <c r="J112" s="367"/>
      <c r="K112" s="220">
        <v>0</v>
      </c>
      <c r="L112" s="220">
        <v>0</v>
      </c>
      <c r="M112" s="220">
        <v>0</v>
      </c>
      <c r="N112" s="220">
        <v>0</v>
      </c>
      <c r="O112" s="220">
        <v>0</v>
      </c>
      <c r="P112" s="220">
        <v>0</v>
      </c>
      <c r="Q112" s="220">
        <v>0</v>
      </c>
      <c r="R112" s="220">
        <v>0</v>
      </c>
    </row>
    <row r="113" spans="1:18" ht="21.75" customHeight="1" thickBot="1">
      <c r="A113" s="148"/>
      <c r="B113" s="151"/>
      <c r="C113" s="151"/>
      <c r="D113" s="7" t="s">
        <v>213</v>
      </c>
      <c r="E113" s="154"/>
      <c r="F113" s="163"/>
      <c r="G113" s="164"/>
      <c r="H113" s="164"/>
      <c r="I113" s="216"/>
      <c r="J113" s="369"/>
      <c r="K113" s="222"/>
      <c r="L113" s="222"/>
      <c r="M113" s="222"/>
      <c r="N113" s="222"/>
      <c r="O113" s="222"/>
      <c r="P113" s="222"/>
      <c r="Q113" s="222"/>
      <c r="R113" s="222"/>
    </row>
    <row r="114" spans="1:18" ht="27.4" thickBot="1">
      <c r="A114" s="136" t="s">
        <v>214</v>
      </c>
      <c r="B114" s="138" t="s">
        <v>215</v>
      </c>
      <c r="C114" s="138" t="s">
        <v>216</v>
      </c>
      <c r="D114" s="10" t="s">
        <v>217</v>
      </c>
      <c r="E114" s="140" t="s">
        <v>218</v>
      </c>
      <c r="F114" s="142" t="s">
        <v>85</v>
      </c>
      <c r="G114" s="143"/>
      <c r="H114" s="143"/>
      <c r="I114" s="211" t="s">
        <v>47</v>
      </c>
      <c r="J114" s="370"/>
      <c r="K114" s="220">
        <v>0</v>
      </c>
      <c r="L114" s="220">
        <v>0</v>
      </c>
      <c r="M114" s="220">
        <v>0</v>
      </c>
      <c r="N114" s="220">
        <v>0</v>
      </c>
      <c r="O114" s="220">
        <v>0</v>
      </c>
      <c r="P114" s="220">
        <v>0</v>
      </c>
      <c r="Q114" s="220">
        <v>0</v>
      </c>
      <c r="R114" s="220">
        <v>0</v>
      </c>
    </row>
    <row r="115" spans="1:18" ht="14.65" thickBot="1">
      <c r="A115" s="137"/>
      <c r="B115" s="139"/>
      <c r="C115" s="139"/>
      <c r="D115" s="15" t="s">
        <v>24</v>
      </c>
      <c r="E115" s="141"/>
      <c r="F115" s="144"/>
      <c r="G115" s="145"/>
      <c r="H115" s="145"/>
      <c r="I115" s="211"/>
      <c r="J115" s="371"/>
      <c r="K115" s="222"/>
      <c r="L115" s="222"/>
      <c r="M115" s="222"/>
      <c r="N115" s="222"/>
      <c r="O115" s="222"/>
      <c r="P115" s="222"/>
      <c r="Q115" s="222"/>
      <c r="R115" s="222"/>
    </row>
    <row r="117" spans="1:18">
      <c r="I117" s="92" t="s">
        <v>219</v>
      </c>
      <c r="J117" s="93">
        <f>SUM(J3:J115)</f>
        <v>669.7</v>
      </c>
      <c r="K117" s="90"/>
      <c r="L117" s="90"/>
      <c r="M117" s="90"/>
      <c r="N117" s="90"/>
      <c r="O117" s="91">
        <f>SUM(O3:O116)</f>
        <v>4.9300000000000006</v>
      </c>
      <c r="P117" s="90"/>
      <c r="Q117" s="90"/>
      <c r="R117" s="91">
        <f>SUM(R3:R116)</f>
        <v>4.9272101631342853</v>
      </c>
    </row>
    <row r="118" spans="1:18">
      <c r="A118" s="103" t="s">
        <v>220</v>
      </c>
      <c r="B118" s="231" t="s">
        <v>221</v>
      </c>
      <c r="C118" s="372"/>
      <c r="D118" s="372"/>
    </row>
    <row r="119" spans="1:18">
      <c r="A119" s="103" t="s">
        <v>222</v>
      </c>
      <c r="B119" s="231" t="s">
        <v>223</v>
      </c>
      <c r="C119" s="372"/>
      <c r="D119" s="372"/>
    </row>
  </sheetData>
  <mergeCells count="481">
    <mergeCell ref="B119:D119"/>
    <mergeCell ref="J114:J115"/>
    <mergeCell ref="K114:K115"/>
    <mergeCell ref="L114:L115"/>
    <mergeCell ref="M114:M115"/>
    <mergeCell ref="N114:N115"/>
    <mergeCell ref="O114:O115"/>
    <mergeCell ref="P114:P115"/>
    <mergeCell ref="Q114:Q115"/>
    <mergeCell ref="B118:D118"/>
    <mergeCell ref="R114:R115"/>
    <mergeCell ref="J112:J113"/>
    <mergeCell ref="K112:K113"/>
    <mergeCell ref="L112:L113"/>
    <mergeCell ref="M112:M113"/>
    <mergeCell ref="N112:N113"/>
    <mergeCell ref="O112:O113"/>
    <mergeCell ref="P112:P113"/>
    <mergeCell ref="Q112:Q113"/>
    <mergeCell ref="R112:R113"/>
    <mergeCell ref="J109:J111"/>
    <mergeCell ref="K109:K111"/>
    <mergeCell ref="L109:L111"/>
    <mergeCell ref="M109:M111"/>
    <mergeCell ref="N109:N111"/>
    <mergeCell ref="O109:O111"/>
    <mergeCell ref="P109:P111"/>
    <mergeCell ref="Q109:Q111"/>
    <mergeCell ref="R109:R111"/>
    <mergeCell ref="J64:J66"/>
    <mergeCell ref="K64:K66"/>
    <mergeCell ref="L64:L66"/>
    <mergeCell ref="M64:M66"/>
    <mergeCell ref="N64:N66"/>
    <mergeCell ref="O64:O66"/>
    <mergeCell ref="P64:P66"/>
    <mergeCell ref="Q64:Q66"/>
    <mergeCell ref="R64:R66"/>
    <mergeCell ref="J67:J69"/>
    <mergeCell ref="K67:K69"/>
    <mergeCell ref="L67:L69"/>
    <mergeCell ref="M67:M69"/>
    <mergeCell ref="N67:N69"/>
    <mergeCell ref="O67:O69"/>
    <mergeCell ref="P67:P69"/>
    <mergeCell ref="Q67:Q69"/>
    <mergeCell ref="R67:R69"/>
    <mergeCell ref="J70:J72"/>
    <mergeCell ref="K70:K72"/>
    <mergeCell ref="L70:L72"/>
    <mergeCell ref="M70:M72"/>
    <mergeCell ref="N70:N72"/>
    <mergeCell ref="O70:O72"/>
    <mergeCell ref="P70:P72"/>
    <mergeCell ref="Q70:Q72"/>
    <mergeCell ref="R70:R72"/>
    <mergeCell ref="J73:J76"/>
    <mergeCell ref="K73:K76"/>
    <mergeCell ref="L73:L76"/>
    <mergeCell ref="M73:M76"/>
    <mergeCell ref="N73:N76"/>
    <mergeCell ref="O73:O76"/>
    <mergeCell ref="P73:P76"/>
    <mergeCell ref="Q73:Q76"/>
    <mergeCell ref="R73:R76"/>
    <mergeCell ref="J77:J80"/>
    <mergeCell ref="K77:K80"/>
    <mergeCell ref="L77:L80"/>
    <mergeCell ref="M77:M80"/>
    <mergeCell ref="N77:N80"/>
    <mergeCell ref="O77:O80"/>
    <mergeCell ref="P77:P80"/>
    <mergeCell ref="Q77:Q80"/>
    <mergeCell ref="R77:R80"/>
    <mergeCell ref="J81:J83"/>
    <mergeCell ref="K81:K83"/>
    <mergeCell ref="L81:L83"/>
    <mergeCell ref="M81:M83"/>
    <mergeCell ref="N81:N83"/>
    <mergeCell ref="O81:O83"/>
    <mergeCell ref="P81:P83"/>
    <mergeCell ref="Q81:Q83"/>
    <mergeCell ref="R81:R83"/>
    <mergeCell ref="J84:J85"/>
    <mergeCell ref="K84:K85"/>
    <mergeCell ref="L84:L85"/>
    <mergeCell ref="M84:M85"/>
    <mergeCell ref="N84:N85"/>
    <mergeCell ref="O84:O85"/>
    <mergeCell ref="P84:P85"/>
    <mergeCell ref="Q84:Q85"/>
    <mergeCell ref="R84:R85"/>
    <mergeCell ref="J86:J90"/>
    <mergeCell ref="K86:K90"/>
    <mergeCell ref="L86:L90"/>
    <mergeCell ref="M86:M90"/>
    <mergeCell ref="N86:N90"/>
    <mergeCell ref="O86:O90"/>
    <mergeCell ref="P86:P90"/>
    <mergeCell ref="Q86:Q90"/>
    <mergeCell ref="R86:R90"/>
    <mergeCell ref="J91:J95"/>
    <mergeCell ref="K91:K95"/>
    <mergeCell ref="L91:L95"/>
    <mergeCell ref="M91:M95"/>
    <mergeCell ref="N91:N95"/>
    <mergeCell ref="O91:O95"/>
    <mergeCell ref="P91:P95"/>
    <mergeCell ref="Q91:Q95"/>
    <mergeCell ref="R91:R95"/>
    <mergeCell ref="J96:J97"/>
    <mergeCell ref="K96:K97"/>
    <mergeCell ref="L96:L97"/>
    <mergeCell ref="M96:M97"/>
    <mergeCell ref="N96:N97"/>
    <mergeCell ref="O96:O97"/>
    <mergeCell ref="P96:P97"/>
    <mergeCell ref="Q96:Q97"/>
    <mergeCell ref="R96:R97"/>
    <mergeCell ref="J98:J101"/>
    <mergeCell ref="K98:K101"/>
    <mergeCell ref="L98:L101"/>
    <mergeCell ref="M98:M101"/>
    <mergeCell ref="N98:N101"/>
    <mergeCell ref="O98:O101"/>
    <mergeCell ref="P98:P101"/>
    <mergeCell ref="Q98:Q101"/>
    <mergeCell ref="R98:R101"/>
    <mergeCell ref="J103:J104"/>
    <mergeCell ref="K103:K104"/>
    <mergeCell ref="L103:L104"/>
    <mergeCell ref="M103:M104"/>
    <mergeCell ref="N103:N104"/>
    <mergeCell ref="O103:O104"/>
    <mergeCell ref="P103:P104"/>
    <mergeCell ref="Q103:Q104"/>
    <mergeCell ref="R103:R104"/>
    <mergeCell ref="J105:J106"/>
    <mergeCell ref="K105:K106"/>
    <mergeCell ref="L105:L106"/>
    <mergeCell ref="M105:M106"/>
    <mergeCell ref="N105:N106"/>
    <mergeCell ref="O105:O106"/>
    <mergeCell ref="P105:P106"/>
    <mergeCell ref="Q105:Q106"/>
    <mergeCell ref="R105:R106"/>
    <mergeCell ref="J107:J108"/>
    <mergeCell ref="K107:K108"/>
    <mergeCell ref="L107:L108"/>
    <mergeCell ref="M107:M108"/>
    <mergeCell ref="N107:N108"/>
    <mergeCell ref="O107:O108"/>
    <mergeCell ref="P107:P108"/>
    <mergeCell ref="Q107:Q108"/>
    <mergeCell ref="R107:R108"/>
    <mergeCell ref="J61:J63"/>
    <mergeCell ref="K61:K63"/>
    <mergeCell ref="L61:L63"/>
    <mergeCell ref="M61:M63"/>
    <mergeCell ref="N61:N63"/>
    <mergeCell ref="O61:O63"/>
    <mergeCell ref="P61:P63"/>
    <mergeCell ref="Q61:Q63"/>
    <mergeCell ref="R61:R63"/>
    <mergeCell ref="J57:J60"/>
    <mergeCell ref="K57:K60"/>
    <mergeCell ref="L57:L60"/>
    <mergeCell ref="M57:M60"/>
    <mergeCell ref="N57:N60"/>
    <mergeCell ref="O57:O60"/>
    <mergeCell ref="P57:P60"/>
    <mergeCell ref="Q57:Q60"/>
    <mergeCell ref="R57:R60"/>
    <mergeCell ref="J53:J56"/>
    <mergeCell ref="K53:K56"/>
    <mergeCell ref="L53:L56"/>
    <mergeCell ref="M53:M56"/>
    <mergeCell ref="N53:N56"/>
    <mergeCell ref="O53:O56"/>
    <mergeCell ref="P53:P56"/>
    <mergeCell ref="Q53:Q56"/>
    <mergeCell ref="R53:R56"/>
    <mergeCell ref="J49:J52"/>
    <mergeCell ref="K49:K52"/>
    <mergeCell ref="L49:L52"/>
    <mergeCell ref="M49:M52"/>
    <mergeCell ref="N49:N52"/>
    <mergeCell ref="O49:O52"/>
    <mergeCell ref="P49:P52"/>
    <mergeCell ref="Q49:Q52"/>
    <mergeCell ref="R49:R52"/>
    <mergeCell ref="J39:J40"/>
    <mergeCell ref="K39:K40"/>
    <mergeCell ref="L39:L40"/>
    <mergeCell ref="M39:M40"/>
    <mergeCell ref="N39:N40"/>
    <mergeCell ref="O39:O40"/>
    <mergeCell ref="P39:P40"/>
    <mergeCell ref="Q39:Q40"/>
    <mergeCell ref="R39:R40"/>
    <mergeCell ref="J41:J48"/>
    <mergeCell ref="K41:K48"/>
    <mergeCell ref="L41:L48"/>
    <mergeCell ref="M41:M48"/>
    <mergeCell ref="N41:N48"/>
    <mergeCell ref="O41:O48"/>
    <mergeCell ref="P41:P48"/>
    <mergeCell ref="Q41:Q48"/>
    <mergeCell ref="R41:R48"/>
    <mergeCell ref="J24:J38"/>
    <mergeCell ref="L24:L38"/>
    <mergeCell ref="K24:K38"/>
    <mergeCell ref="M24:M38"/>
    <mergeCell ref="N24:N38"/>
    <mergeCell ref="O24:O38"/>
    <mergeCell ref="P24:P38"/>
    <mergeCell ref="Q24:Q38"/>
    <mergeCell ref="R24:R38"/>
    <mergeCell ref="J18:J23"/>
    <mergeCell ref="K18:K23"/>
    <mergeCell ref="L18:L23"/>
    <mergeCell ref="M18:M23"/>
    <mergeCell ref="N18:N23"/>
    <mergeCell ref="O18:O23"/>
    <mergeCell ref="P18:P23"/>
    <mergeCell ref="Q18:Q23"/>
    <mergeCell ref="R18:R23"/>
    <mergeCell ref="J15:J17"/>
    <mergeCell ref="K15:K17"/>
    <mergeCell ref="L15:L17"/>
    <mergeCell ref="M15:M17"/>
    <mergeCell ref="N15:N17"/>
    <mergeCell ref="O15:O17"/>
    <mergeCell ref="P15:P17"/>
    <mergeCell ref="Q15:Q17"/>
    <mergeCell ref="R15:R17"/>
    <mergeCell ref="J10:J14"/>
    <mergeCell ref="K10:K14"/>
    <mergeCell ref="L10:L14"/>
    <mergeCell ref="M10:M14"/>
    <mergeCell ref="N10:N14"/>
    <mergeCell ref="O10:O14"/>
    <mergeCell ref="P10:P14"/>
    <mergeCell ref="Q10:Q14"/>
    <mergeCell ref="R10:R14"/>
    <mergeCell ref="K1:R1"/>
    <mergeCell ref="J3:J9"/>
    <mergeCell ref="K3:K9"/>
    <mergeCell ref="L3:L9"/>
    <mergeCell ref="M3:M9"/>
    <mergeCell ref="N3:N9"/>
    <mergeCell ref="O3:O9"/>
    <mergeCell ref="P3:P9"/>
    <mergeCell ref="Q3:Q9"/>
    <mergeCell ref="R3:R9"/>
    <mergeCell ref="I91:I95"/>
    <mergeCell ref="I96:I97"/>
    <mergeCell ref="I98:I101"/>
    <mergeCell ref="I107:I108"/>
    <mergeCell ref="I105:I106"/>
    <mergeCell ref="I103:I104"/>
    <mergeCell ref="I109:I111"/>
    <mergeCell ref="I112:I113"/>
    <mergeCell ref="I114:I115"/>
    <mergeCell ref="I64:I66"/>
    <mergeCell ref="I67:I69"/>
    <mergeCell ref="I70:I72"/>
    <mergeCell ref="I73:I76"/>
    <mergeCell ref="I77:I80"/>
    <mergeCell ref="I81:I83"/>
    <mergeCell ref="I84:I85"/>
    <mergeCell ref="I86:I90"/>
    <mergeCell ref="I36:I38"/>
    <mergeCell ref="I39:I40"/>
    <mergeCell ref="I41:I45"/>
    <mergeCell ref="I46:I48"/>
    <mergeCell ref="I49:I52"/>
    <mergeCell ref="I53:I56"/>
    <mergeCell ref="I57:I60"/>
    <mergeCell ref="I61:I63"/>
    <mergeCell ref="I10:I14"/>
    <mergeCell ref="I8:I9"/>
    <mergeCell ref="I3:I5"/>
    <mergeCell ref="I6:I7"/>
    <mergeCell ref="I15:I17"/>
    <mergeCell ref="I18:I23"/>
    <mergeCell ref="I24:I29"/>
    <mergeCell ref="I31:I35"/>
    <mergeCell ref="I1:I2"/>
    <mergeCell ref="A3:A5"/>
    <mergeCell ref="B3:B5"/>
    <mergeCell ref="D3:D5"/>
    <mergeCell ref="E3:E5"/>
    <mergeCell ref="F3:F5"/>
    <mergeCell ref="G3:G5"/>
    <mergeCell ref="A1:A2"/>
    <mergeCell ref="B1:B2"/>
    <mergeCell ref="C1:C2"/>
    <mergeCell ref="D1:D2"/>
    <mergeCell ref="E1:E2"/>
    <mergeCell ref="F1:H1"/>
    <mergeCell ref="F8:F9"/>
    <mergeCell ref="G8:G9"/>
    <mergeCell ref="A10:A14"/>
    <mergeCell ref="B10:B14"/>
    <mergeCell ref="E10:E14"/>
    <mergeCell ref="F10:F14"/>
    <mergeCell ref="G10:G14"/>
    <mergeCell ref="A6:A7"/>
    <mergeCell ref="B6:B7"/>
    <mergeCell ref="D6:D7"/>
    <mergeCell ref="E6:E7"/>
    <mergeCell ref="A8:A9"/>
    <mergeCell ref="B8:B9"/>
    <mergeCell ref="C8:C9"/>
    <mergeCell ref="D8:D9"/>
    <mergeCell ref="E8:E9"/>
    <mergeCell ref="H15:H17"/>
    <mergeCell ref="A18:A23"/>
    <mergeCell ref="B18:B23"/>
    <mergeCell ref="E18:E23"/>
    <mergeCell ref="F18:F23"/>
    <mergeCell ref="G18:G23"/>
    <mergeCell ref="A15:A17"/>
    <mergeCell ref="B15:B17"/>
    <mergeCell ref="C15:C17"/>
    <mergeCell ref="E15:E17"/>
    <mergeCell ref="F15:F17"/>
    <mergeCell ref="G15:G17"/>
    <mergeCell ref="F30:H30"/>
    <mergeCell ref="A31:A35"/>
    <mergeCell ref="B31:B35"/>
    <mergeCell ref="C31:C35"/>
    <mergeCell ref="E31:E35"/>
    <mergeCell ref="F31:H35"/>
    <mergeCell ref="A24:A29"/>
    <mergeCell ref="B24:B29"/>
    <mergeCell ref="C24:C29"/>
    <mergeCell ref="E24:E29"/>
    <mergeCell ref="F24:F29"/>
    <mergeCell ref="G24:G29"/>
    <mergeCell ref="G39:G40"/>
    <mergeCell ref="H39:H40"/>
    <mergeCell ref="A41:A45"/>
    <mergeCell ref="B41:B45"/>
    <mergeCell ref="C41:C45"/>
    <mergeCell ref="E41:E45"/>
    <mergeCell ref="F41:F45"/>
    <mergeCell ref="G41:G45"/>
    <mergeCell ref="A36:A38"/>
    <mergeCell ref="B36:B38"/>
    <mergeCell ref="E36:E38"/>
    <mergeCell ref="F36:F38"/>
    <mergeCell ref="G36:G38"/>
    <mergeCell ref="A39:A40"/>
    <mergeCell ref="B39:B40"/>
    <mergeCell ref="C39:C40"/>
    <mergeCell ref="E39:E40"/>
    <mergeCell ref="F39:F40"/>
    <mergeCell ref="G49:G52"/>
    <mergeCell ref="A53:A56"/>
    <mergeCell ref="B53:B56"/>
    <mergeCell ref="C53:C56"/>
    <mergeCell ref="E53:E56"/>
    <mergeCell ref="F53:H56"/>
    <mergeCell ref="A46:A48"/>
    <mergeCell ref="B46:B48"/>
    <mergeCell ref="E46:E48"/>
    <mergeCell ref="F46:F48"/>
    <mergeCell ref="G46:G48"/>
    <mergeCell ref="A49:A52"/>
    <mergeCell ref="B49:B52"/>
    <mergeCell ref="C49:C52"/>
    <mergeCell ref="E49:E52"/>
    <mergeCell ref="F49:F52"/>
    <mergeCell ref="A57:A60"/>
    <mergeCell ref="B57:B60"/>
    <mergeCell ref="E57:E60"/>
    <mergeCell ref="F57:F60"/>
    <mergeCell ref="G57:G60"/>
    <mergeCell ref="A61:A63"/>
    <mergeCell ref="B61:B63"/>
    <mergeCell ref="C61:C63"/>
    <mergeCell ref="E61:E63"/>
    <mergeCell ref="F61:F63"/>
    <mergeCell ref="A67:A69"/>
    <mergeCell ref="B67:B69"/>
    <mergeCell ref="C67:C69"/>
    <mergeCell ref="E67:E69"/>
    <mergeCell ref="F67:F69"/>
    <mergeCell ref="G67:G69"/>
    <mergeCell ref="G61:G63"/>
    <mergeCell ref="A64:A66"/>
    <mergeCell ref="B64:B66"/>
    <mergeCell ref="C64:C66"/>
    <mergeCell ref="E64:E66"/>
    <mergeCell ref="F64:F66"/>
    <mergeCell ref="G64:G66"/>
    <mergeCell ref="A73:A76"/>
    <mergeCell ref="B73:B76"/>
    <mergeCell ref="C73:C76"/>
    <mergeCell ref="E73:E76"/>
    <mergeCell ref="F73:F76"/>
    <mergeCell ref="G73:G76"/>
    <mergeCell ref="A70:A72"/>
    <mergeCell ref="B70:B72"/>
    <mergeCell ref="C70:C72"/>
    <mergeCell ref="E70:E72"/>
    <mergeCell ref="F70:F72"/>
    <mergeCell ref="G70:G72"/>
    <mergeCell ref="A77:A80"/>
    <mergeCell ref="B77:B80"/>
    <mergeCell ref="E77:E80"/>
    <mergeCell ref="F77:F80"/>
    <mergeCell ref="G77:G80"/>
    <mergeCell ref="A81:A83"/>
    <mergeCell ref="B81:B83"/>
    <mergeCell ref="C81:C83"/>
    <mergeCell ref="E81:E83"/>
    <mergeCell ref="F81:H83"/>
    <mergeCell ref="H84:H85"/>
    <mergeCell ref="A86:A90"/>
    <mergeCell ref="B86:B90"/>
    <mergeCell ref="C86:C90"/>
    <mergeCell ref="E86:E90"/>
    <mergeCell ref="F86:F90"/>
    <mergeCell ref="G86:G90"/>
    <mergeCell ref="A84:A85"/>
    <mergeCell ref="B84:B85"/>
    <mergeCell ref="C84:C85"/>
    <mergeCell ref="E84:E85"/>
    <mergeCell ref="F84:F85"/>
    <mergeCell ref="G84:G85"/>
    <mergeCell ref="A91:A95"/>
    <mergeCell ref="B91:B95"/>
    <mergeCell ref="E91:E95"/>
    <mergeCell ref="F91:F95"/>
    <mergeCell ref="G91:G95"/>
    <mergeCell ref="A96:A97"/>
    <mergeCell ref="B96:B97"/>
    <mergeCell ref="C96:C97"/>
    <mergeCell ref="E96:E97"/>
    <mergeCell ref="F96:F97"/>
    <mergeCell ref="H98:H101"/>
    <mergeCell ref="F102:H102"/>
    <mergeCell ref="A103:A104"/>
    <mergeCell ref="B103:B104"/>
    <mergeCell ref="C103:C104"/>
    <mergeCell ref="E103:E104"/>
    <mergeCell ref="F103:H104"/>
    <mergeCell ref="G96:G97"/>
    <mergeCell ref="A98:A101"/>
    <mergeCell ref="B98:B101"/>
    <mergeCell ref="C98:C101"/>
    <mergeCell ref="E98:E101"/>
    <mergeCell ref="F98:F101"/>
    <mergeCell ref="G98:G101"/>
    <mergeCell ref="A105:A106"/>
    <mergeCell ref="B105:B106"/>
    <mergeCell ref="C105:C106"/>
    <mergeCell ref="E105:E106"/>
    <mergeCell ref="F105:H106"/>
    <mergeCell ref="A107:A108"/>
    <mergeCell ref="B107:B108"/>
    <mergeCell ref="C107:C108"/>
    <mergeCell ref="E107:E108"/>
    <mergeCell ref="F107:H108"/>
    <mergeCell ref="A114:A115"/>
    <mergeCell ref="B114:B115"/>
    <mergeCell ref="C114:C115"/>
    <mergeCell ref="E114:E115"/>
    <mergeCell ref="F114:H115"/>
    <mergeCell ref="A109:A111"/>
    <mergeCell ref="B109:B111"/>
    <mergeCell ref="E109:E111"/>
    <mergeCell ref="F109:H111"/>
    <mergeCell ref="A112:A113"/>
    <mergeCell ref="B112:B113"/>
    <mergeCell ref="C112:C113"/>
    <mergeCell ref="E112:E113"/>
    <mergeCell ref="F112:H1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1"/>
  <sheetViews>
    <sheetView zoomScaleNormal="100" workbookViewId="0">
      <pane xSplit="14685" ySplit="3315" topLeftCell="K1" activePane="bottomRight"/>
      <selection pane="bottomRight" activeCell="U2" sqref="U2"/>
      <selection pane="bottomLeft" sqref="A1:A2"/>
      <selection pane="topRight" sqref="A1:A2"/>
    </sheetView>
  </sheetViews>
  <sheetFormatPr defaultRowHeight="14.25"/>
  <cols>
    <col min="2" max="2" width="25.28515625" customWidth="1"/>
    <col min="3" max="3" width="17.85546875" customWidth="1"/>
    <col min="4" max="4" width="10" customWidth="1"/>
    <col min="10" max="10" width="11.5703125" customWidth="1"/>
    <col min="11" max="11" width="14.42578125" customWidth="1"/>
    <col min="14" max="14" width="11.42578125" style="120" bestFit="1" customWidth="1"/>
    <col min="15" max="15" width="9.7109375" customWidth="1"/>
    <col min="16" max="16" width="11" customWidth="1"/>
    <col min="18" max="18" width="11" customWidth="1"/>
  </cols>
  <sheetData>
    <row r="1" spans="1:18" ht="63.75" customHeight="1" thickBot="1">
      <c r="A1" s="243" t="s">
        <v>224</v>
      </c>
      <c r="B1" s="206" t="s">
        <v>1</v>
      </c>
      <c r="C1" s="245" t="s">
        <v>225</v>
      </c>
      <c r="D1" s="206" t="s">
        <v>226</v>
      </c>
      <c r="E1" s="245" t="s">
        <v>227</v>
      </c>
      <c r="F1" s="247" t="s">
        <v>228</v>
      </c>
      <c r="G1" s="248"/>
      <c r="H1" s="249"/>
      <c r="I1" s="241"/>
      <c r="J1" s="71" t="s">
        <v>229</v>
      </c>
      <c r="K1" s="238" t="s">
        <v>8</v>
      </c>
      <c r="L1" s="239"/>
      <c r="M1" s="239"/>
      <c r="N1" s="239"/>
      <c r="O1" s="239"/>
      <c r="P1" s="239"/>
      <c r="Q1" s="239"/>
      <c r="R1" s="240"/>
    </row>
    <row r="2" spans="1:18" ht="87" customHeight="1" thickBot="1">
      <c r="A2" s="244"/>
      <c r="B2" s="207"/>
      <c r="C2" s="246"/>
      <c r="D2" s="255"/>
      <c r="E2" s="255"/>
      <c r="F2" s="81" t="s">
        <v>230</v>
      </c>
      <c r="G2" s="81" t="s">
        <v>231</v>
      </c>
      <c r="H2" s="2" t="s">
        <v>232</v>
      </c>
      <c r="I2" s="241"/>
      <c r="J2" s="70"/>
      <c r="K2" s="72" t="s">
        <v>13</v>
      </c>
      <c r="L2" s="72" t="s">
        <v>14</v>
      </c>
      <c r="M2" s="72" t="s">
        <v>15</v>
      </c>
      <c r="N2" s="133" t="s">
        <v>233</v>
      </c>
      <c r="O2" s="72" t="s">
        <v>234</v>
      </c>
      <c r="P2" s="72" t="s">
        <v>18</v>
      </c>
      <c r="Q2" s="72" t="s">
        <v>19</v>
      </c>
      <c r="R2" s="73" t="s">
        <v>20</v>
      </c>
    </row>
    <row r="3" spans="1:18" ht="42.95" customHeight="1" thickBot="1">
      <c r="A3" s="136" t="s">
        <v>235</v>
      </c>
      <c r="B3" s="192" t="s">
        <v>236</v>
      </c>
      <c r="C3" s="9" t="s">
        <v>237</v>
      </c>
      <c r="D3" s="140" t="s">
        <v>238</v>
      </c>
      <c r="E3" s="140" t="s">
        <v>70</v>
      </c>
      <c r="F3" s="140" t="s">
        <v>239</v>
      </c>
      <c r="G3" s="140" t="s">
        <v>239</v>
      </c>
      <c r="H3" s="234" t="s">
        <v>240</v>
      </c>
      <c r="I3" s="242" t="s">
        <v>241</v>
      </c>
      <c r="J3" s="252">
        <v>45</v>
      </c>
      <c r="K3" s="253">
        <v>0</v>
      </c>
      <c r="L3" s="253">
        <v>0</v>
      </c>
      <c r="M3" s="253">
        <v>0</v>
      </c>
      <c r="N3" s="254">
        <v>0</v>
      </c>
      <c r="O3" s="253">
        <v>0</v>
      </c>
      <c r="P3" s="253">
        <v>0</v>
      </c>
      <c r="Q3" s="253">
        <v>0</v>
      </c>
      <c r="R3" s="251">
        <f>J3/135.9187</f>
        <v>0.33108027077951746</v>
      </c>
    </row>
    <row r="4" spans="1:18" ht="35.450000000000003" customHeight="1" thickBot="1">
      <c r="A4" s="232"/>
      <c r="B4" s="194"/>
      <c r="C4" s="12" t="s">
        <v>242</v>
      </c>
      <c r="D4" s="233"/>
      <c r="E4" s="233"/>
      <c r="F4" s="233"/>
      <c r="G4" s="233"/>
      <c r="H4" s="235"/>
      <c r="I4" s="242"/>
      <c r="J4" s="252"/>
      <c r="K4" s="253"/>
      <c r="L4" s="253"/>
      <c r="M4" s="253"/>
      <c r="N4" s="254"/>
      <c r="O4" s="253"/>
      <c r="P4" s="253"/>
      <c r="Q4" s="253"/>
      <c r="R4" s="251"/>
    </row>
    <row r="5" spans="1:18" ht="54" customHeight="1" thickBot="1">
      <c r="A5" s="136" t="s">
        <v>243</v>
      </c>
      <c r="B5" s="192" t="s">
        <v>244</v>
      </c>
      <c r="C5" s="9" t="s">
        <v>245</v>
      </c>
      <c r="D5" s="140" t="s">
        <v>238</v>
      </c>
      <c r="E5" s="140" t="s">
        <v>70</v>
      </c>
      <c r="F5" s="140" t="s">
        <v>246</v>
      </c>
      <c r="G5" s="140" t="s">
        <v>246</v>
      </c>
      <c r="H5" s="234" t="s">
        <v>240</v>
      </c>
      <c r="I5" s="242"/>
      <c r="J5" s="252">
        <v>45.7</v>
      </c>
      <c r="K5" s="253">
        <v>0</v>
      </c>
      <c r="L5" s="253">
        <v>0</v>
      </c>
      <c r="M5" s="253">
        <v>0</v>
      </c>
      <c r="N5" s="254">
        <v>1</v>
      </c>
      <c r="O5" s="253">
        <v>0</v>
      </c>
      <c r="P5" s="253">
        <v>0</v>
      </c>
      <c r="Q5" s="253">
        <v>0</v>
      </c>
      <c r="R5" s="251">
        <f>J5/135.9187</f>
        <v>0.33623040832497664</v>
      </c>
    </row>
    <row r="6" spans="1:18" ht="15" customHeight="1" thickBot="1">
      <c r="A6" s="232"/>
      <c r="B6" s="194"/>
      <c r="C6" s="12" t="s">
        <v>247</v>
      </c>
      <c r="D6" s="233"/>
      <c r="E6" s="233"/>
      <c r="F6" s="236"/>
      <c r="G6" s="236"/>
      <c r="H6" s="237"/>
      <c r="I6" s="242"/>
      <c r="J6" s="252"/>
      <c r="K6" s="253"/>
      <c r="L6" s="253"/>
      <c r="M6" s="253"/>
      <c r="N6" s="254"/>
      <c r="O6" s="253"/>
      <c r="P6" s="253"/>
      <c r="Q6" s="253"/>
      <c r="R6" s="251"/>
    </row>
    <row r="7" spans="1:18" ht="50.45" customHeight="1" thickBot="1">
      <c r="A7" s="136" t="s">
        <v>248</v>
      </c>
      <c r="B7" s="138" t="s">
        <v>249</v>
      </c>
      <c r="C7" s="9" t="s">
        <v>250</v>
      </c>
      <c r="D7" s="140" t="s">
        <v>238</v>
      </c>
      <c r="E7" s="140" t="s">
        <v>70</v>
      </c>
      <c r="F7" s="236"/>
      <c r="G7" s="236"/>
      <c r="H7" s="237"/>
      <c r="I7" s="242"/>
      <c r="J7" s="252">
        <v>4.2</v>
      </c>
      <c r="K7" s="253">
        <v>0</v>
      </c>
      <c r="L7" s="253">
        <v>0</v>
      </c>
      <c r="M7" s="253">
        <v>0</v>
      </c>
      <c r="N7" s="254">
        <v>1</v>
      </c>
      <c r="O7" s="253">
        <v>0</v>
      </c>
      <c r="P7" s="253">
        <v>0</v>
      </c>
      <c r="Q7" s="253">
        <v>0</v>
      </c>
      <c r="R7" s="251">
        <f>J7/135.9187</f>
        <v>3.0900825272754964E-2</v>
      </c>
    </row>
    <row r="8" spans="1:18" ht="28.5" customHeight="1" thickBot="1">
      <c r="A8" s="232"/>
      <c r="B8" s="250"/>
      <c r="C8" s="12" t="s">
        <v>247</v>
      </c>
      <c r="D8" s="233"/>
      <c r="E8" s="233"/>
      <c r="F8" s="233"/>
      <c r="G8" s="233"/>
      <c r="H8" s="235"/>
      <c r="I8" s="242"/>
      <c r="J8" s="252"/>
      <c r="K8" s="253"/>
      <c r="L8" s="253"/>
      <c r="M8" s="253"/>
      <c r="N8" s="254"/>
      <c r="O8" s="253"/>
      <c r="P8" s="253"/>
      <c r="Q8" s="253"/>
      <c r="R8" s="251"/>
    </row>
    <row r="9" spans="1:18" ht="58.5" customHeight="1" thickBot="1">
      <c r="A9" s="136" t="s">
        <v>251</v>
      </c>
      <c r="B9" s="192" t="s">
        <v>252</v>
      </c>
      <c r="C9" s="9" t="s">
        <v>253</v>
      </c>
      <c r="D9" s="140" t="s">
        <v>238</v>
      </c>
      <c r="E9" s="140" t="s">
        <v>70</v>
      </c>
      <c r="F9" s="140" t="s">
        <v>254</v>
      </c>
      <c r="G9" s="140" t="s">
        <v>254</v>
      </c>
      <c r="H9" s="234" t="s">
        <v>240</v>
      </c>
      <c r="I9" s="242"/>
      <c r="J9" s="252">
        <v>54.1</v>
      </c>
      <c r="K9" s="253">
        <v>0</v>
      </c>
      <c r="L9" s="253">
        <v>0</v>
      </c>
      <c r="M9" s="253">
        <v>0</v>
      </c>
      <c r="N9" s="254">
        <v>0</v>
      </c>
      <c r="O9" s="253">
        <v>0</v>
      </c>
      <c r="P9" s="253">
        <v>0</v>
      </c>
      <c r="Q9" s="253">
        <v>0</v>
      </c>
      <c r="R9" s="251">
        <f>J9/135.9187</f>
        <v>0.39803205887048654</v>
      </c>
    </row>
    <row r="10" spans="1:18" ht="14.65" thickBot="1">
      <c r="A10" s="232"/>
      <c r="B10" s="194"/>
      <c r="C10" s="12"/>
      <c r="D10" s="233"/>
      <c r="E10" s="233"/>
      <c r="F10" s="233"/>
      <c r="G10" s="233"/>
      <c r="H10" s="235"/>
      <c r="I10" s="242"/>
      <c r="J10" s="252"/>
      <c r="K10" s="253"/>
      <c r="L10" s="253"/>
      <c r="M10" s="253"/>
      <c r="N10" s="254"/>
      <c r="O10" s="253"/>
      <c r="P10" s="253"/>
      <c r="Q10" s="253"/>
      <c r="R10" s="251"/>
    </row>
    <row r="11" spans="1:18" ht="27.6" customHeight="1" thickBot="1">
      <c r="A11" s="136" t="s">
        <v>255</v>
      </c>
      <c r="B11" s="192" t="s">
        <v>256</v>
      </c>
      <c r="C11" s="9" t="s">
        <v>257</v>
      </c>
      <c r="D11" s="140" t="s">
        <v>238</v>
      </c>
      <c r="E11" s="140" t="s">
        <v>70</v>
      </c>
      <c r="F11" s="140" t="s">
        <v>258</v>
      </c>
      <c r="G11" s="140" t="s">
        <v>258</v>
      </c>
      <c r="H11" s="234" t="s">
        <v>240</v>
      </c>
      <c r="I11" s="242"/>
      <c r="J11" s="252">
        <v>17</v>
      </c>
      <c r="K11" s="253">
        <v>0</v>
      </c>
      <c r="L11" s="253">
        <v>0</v>
      </c>
      <c r="M11" s="253">
        <v>0</v>
      </c>
      <c r="N11" s="254">
        <v>0</v>
      </c>
      <c r="O11" s="253">
        <v>0</v>
      </c>
      <c r="P11" s="253">
        <v>0</v>
      </c>
      <c r="Q11" s="253">
        <v>0</v>
      </c>
      <c r="R11" s="251">
        <f>J11/135.9187</f>
        <v>0.12507476896115105</v>
      </c>
    </row>
    <row r="12" spans="1:18" ht="42.6" customHeight="1" thickBot="1">
      <c r="A12" s="232"/>
      <c r="B12" s="194"/>
      <c r="C12" s="12" t="s">
        <v>259</v>
      </c>
      <c r="D12" s="236"/>
      <c r="E12" s="236"/>
      <c r="F12" s="236"/>
      <c r="G12" s="236"/>
      <c r="H12" s="237"/>
      <c r="I12" s="242"/>
      <c r="J12" s="252"/>
      <c r="K12" s="253"/>
      <c r="L12" s="253"/>
      <c r="M12" s="253"/>
      <c r="N12" s="254"/>
      <c r="O12" s="253"/>
      <c r="P12" s="253"/>
      <c r="Q12" s="253"/>
      <c r="R12" s="251"/>
    </row>
    <row r="13" spans="1:18" ht="41.45" customHeight="1" thickBot="1">
      <c r="A13" s="136" t="s">
        <v>260</v>
      </c>
      <c r="B13" s="192" t="s">
        <v>261</v>
      </c>
      <c r="C13" s="9" t="s">
        <v>237</v>
      </c>
      <c r="D13" s="236"/>
      <c r="E13" s="236"/>
      <c r="F13" s="236"/>
      <c r="G13" s="236"/>
      <c r="H13" s="237"/>
      <c r="I13" s="242"/>
      <c r="J13" s="252"/>
      <c r="K13" s="253"/>
      <c r="L13" s="253"/>
      <c r="M13" s="253"/>
      <c r="N13" s="254"/>
      <c r="O13" s="253"/>
      <c r="P13" s="253"/>
      <c r="Q13" s="253"/>
      <c r="R13" s="251"/>
    </row>
    <row r="14" spans="1:18" ht="32.1" customHeight="1" thickBot="1">
      <c r="A14" s="232"/>
      <c r="B14" s="194"/>
      <c r="C14" s="12" t="s">
        <v>262</v>
      </c>
      <c r="D14" s="233"/>
      <c r="E14" s="233"/>
      <c r="F14" s="233"/>
      <c r="G14" s="233"/>
      <c r="H14" s="235"/>
      <c r="I14" s="242"/>
      <c r="J14" s="252"/>
      <c r="K14" s="253"/>
      <c r="L14" s="253"/>
      <c r="M14" s="253"/>
      <c r="N14" s="254"/>
      <c r="O14" s="253"/>
      <c r="P14" s="253"/>
      <c r="Q14" s="253"/>
      <c r="R14" s="251"/>
    </row>
    <row r="15" spans="1:18" ht="15.75" customHeight="1">
      <c r="A15" s="110"/>
      <c r="B15" s="111"/>
      <c r="C15" s="112"/>
      <c r="D15" s="113"/>
      <c r="E15" s="113"/>
      <c r="F15" s="113"/>
      <c r="G15" s="113"/>
      <c r="H15" s="113"/>
      <c r="I15" s="114"/>
      <c r="J15" s="113"/>
      <c r="K15" s="115"/>
      <c r="L15" s="115"/>
      <c r="M15" s="115"/>
      <c r="N15" s="134"/>
      <c r="O15" s="115"/>
      <c r="P15" s="115"/>
      <c r="Q15" s="115"/>
      <c r="R15" s="116"/>
    </row>
    <row r="16" spans="1:18">
      <c r="I16" s="101" t="s">
        <v>219</v>
      </c>
      <c r="J16" s="90">
        <f>SUM(J3:J14)+14</f>
        <v>180</v>
      </c>
      <c r="K16" s="90"/>
      <c r="L16" s="90"/>
      <c r="M16" s="90"/>
      <c r="N16" s="93">
        <f>SUM(N3:N14)</f>
        <v>2</v>
      </c>
      <c r="O16" s="90"/>
      <c r="P16" s="90"/>
      <c r="Q16" s="90"/>
      <c r="R16" s="91">
        <f>SUM(R3:R14)</f>
        <v>1.2213183322088865</v>
      </c>
    </row>
    <row r="17" spans="1:5">
      <c r="A17" s="103" t="s">
        <v>220</v>
      </c>
      <c r="B17" s="231" t="s">
        <v>263</v>
      </c>
      <c r="C17" s="231"/>
      <c r="D17" s="231"/>
      <c r="E17" s="372"/>
    </row>
    <row r="18" spans="1:5">
      <c r="B18" s="231"/>
      <c r="C18" s="231"/>
      <c r="D18" s="231"/>
      <c r="E18" s="372"/>
    </row>
    <row r="19" spans="1:5">
      <c r="B19" s="231"/>
      <c r="C19" s="231"/>
      <c r="D19" s="231"/>
      <c r="E19" s="372"/>
    </row>
    <row r="20" spans="1:5">
      <c r="A20" s="103" t="s">
        <v>222</v>
      </c>
      <c r="B20" s="231" t="s">
        <v>223</v>
      </c>
      <c r="C20" s="372"/>
      <c r="D20" s="372"/>
    </row>
    <row r="21" spans="1:5">
      <c r="B21" s="372"/>
      <c r="C21" s="372"/>
      <c r="D21" s="372"/>
    </row>
  </sheetData>
  <mergeCells count="90">
    <mergeCell ref="R9:R10"/>
    <mergeCell ref="R11:R14"/>
    <mergeCell ref="D1:D2"/>
    <mergeCell ref="E1:E2"/>
    <mergeCell ref="O11:O14"/>
    <mergeCell ref="P11:P14"/>
    <mergeCell ref="Q11:Q14"/>
    <mergeCell ref="J9:J10"/>
    <mergeCell ref="K9:K10"/>
    <mergeCell ref="L9:L10"/>
    <mergeCell ref="M9:M10"/>
    <mergeCell ref="N9:N10"/>
    <mergeCell ref="O9:O10"/>
    <mergeCell ref="P9:P10"/>
    <mergeCell ref="Q9:Q10"/>
    <mergeCell ref="J11:J14"/>
    <mergeCell ref="R7:R8"/>
    <mergeCell ref="M7:M8"/>
    <mergeCell ref="O7:O8"/>
    <mergeCell ref="P7:P8"/>
    <mergeCell ref="Q7:Q8"/>
    <mergeCell ref="N7:N8"/>
    <mergeCell ref="K5:K6"/>
    <mergeCell ref="L11:L14"/>
    <mergeCell ref="M11:M14"/>
    <mergeCell ref="N11:N14"/>
    <mergeCell ref="Q5:Q6"/>
    <mergeCell ref="L5:L6"/>
    <mergeCell ref="M5:M6"/>
    <mergeCell ref="N5:N6"/>
    <mergeCell ref="O5:O6"/>
    <mergeCell ref="P5:P6"/>
    <mergeCell ref="K11:K14"/>
    <mergeCell ref="F5:F8"/>
    <mergeCell ref="B7:B8"/>
    <mergeCell ref="R5:R6"/>
    <mergeCell ref="J7:J8"/>
    <mergeCell ref="K3:K4"/>
    <mergeCell ref="L3:L4"/>
    <mergeCell ref="M3:M4"/>
    <mergeCell ref="N3:N4"/>
    <mergeCell ref="O3:O4"/>
    <mergeCell ref="P3:P4"/>
    <mergeCell ref="Q3:Q4"/>
    <mergeCell ref="R3:R4"/>
    <mergeCell ref="K7:K8"/>
    <mergeCell ref="L7:L8"/>
    <mergeCell ref="J3:J4"/>
    <mergeCell ref="J5:J6"/>
    <mergeCell ref="A7:A8"/>
    <mergeCell ref="D7:D8"/>
    <mergeCell ref="E7:E8"/>
    <mergeCell ref="A5:A6"/>
    <mergeCell ref="B5:B6"/>
    <mergeCell ref="D5:D6"/>
    <mergeCell ref="E5:E6"/>
    <mergeCell ref="K1:R1"/>
    <mergeCell ref="I1:I2"/>
    <mergeCell ref="I3:I14"/>
    <mergeCell ref="A1:A2"/>
    <mergeCell ref="B1:B2"/>
    <mergeCell ref="C1:C2"/>
    <mergeCell ref="F1:H1"/>
    <mergeCell ref="A3:A4"/>
    <mergeCell ref="B3:B4"/>
    <mergeCell ref="D3:D4"/>
    <mergeCell ref="E3:E4"/>
    <mergeCell ref="F3:F4"/>
    <mergeCell ref="G3:G4"/>
    <mergeCell ref="H3:H4"/>
    <mergeCell ref="G5:G8"/>
    <mergeCell ref="H5:H8"/>
    <mergeCell ref="H9:H10"/>
    <mergeCell ref="A11:A12"/>
    <mergeCell ref="B11:B12"/>
    <mergeCell ref="D11:D14"/>
    <mergeCell ref="E11:E14"/>
    <mergeCell ref="F11:F14"/>
    <mergeCell ref="G11:G14"/>
    <mergeCell ref="H11:H14"/>
    <mergeCell ref="A9:A10"/>
    <mergeCell ref="B9:B10"/>
    <mergeCell ref="D9:D10"/>
    <mergeCell ref="E9:E10"/>
    <mergeCell ref="F9:F10"/>
    <mergeCell ref="B17:E19"/>
    <mergeCell ref="B20:D21"/>
    <mergeCell ref="A13:A14"/>
    <mergeCell ref="B13:B14"/>
    <mergeCell ref="G9:G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80"/>
  <sheetViews>
    <sheetView zoomScaleNormal="100" workbookViewId="0">
      <pane xSplit="16815" ySplit="3660" topLeftCell="K55" activePane="bottomRight"/>
      <selection pane="bottomRight" activeCell="L73" sqref="L73"/>
      <selection pane="bottomLeft" activeCell="A80" sqref="A80"/>
      <selection pane="topRight" activeCell="R5" sqref="R5:R8"/>
    </sheetView>
  </sheetViews>
  <sheetFormatPr defaultRowHeight="14.25"/>
  <cols>
    <col min="2" max="2" width="70.140625" customWidth="1"/>
    <col min="3" max="3" width="39.42578125" customWidth="1"/>
    <col min="9" max="9" width="15.28515625" style="50" customWidth="1"/>
    <col min="10" max="10" width="9.85546875" customWidth="1"/>
    <col min="11" max="11" width="13" customWidth="1"/>
    <col min="15" max="15" width="10.7109375" customWidth="1"/>
    <col min="16" max="16" width="10" customWidth="1"/>
    <col min="18" max="18" width="11.42578125" customWidth="1"/>
  </cols>
  <sheetData>
    <row r="1" spans="1:18" ht="14.65" thickBot="1">
      <c r="A1" s="204" t="s">
        <v>0</v>
      </c>
      <c r="B1" s="267" t="s">
        <v>1</v>
      </c>
      <c r="C1" s="267" t="s">
        <v>2</v>
      </c>
      <c r="D1" s="268" t="s">
        <v>264</v>
      </c>
      <c r="E1" s="267" t="s">
        <v>4</v>
      </c>
      <c r="F1" s="267" t="s">
        <v>265</v>
      </c>
      <c r="G1" s="267"/>
      <c r="H1" s="267"/>
      <c r="I1" s="213" t="s">
        <v>266</v>
      </c>
      <c r="J1" s="270" t="s">
        <v>7</v>
      </c>
      <c r="K1" s="271" t="s">
        <v>8</v>
      </c>
      <c r="L1" s="271"/>
      <c r="M1" s="271"/>
      <c r="N1" s="271"/>
      <c r="O1" s="271"/>
      <c r="P1" s="271"/>
      <c r="Q1" s="271"/>
      <c r="R1" s="271"/>
    </row>
    <row r="2" spans="1:18" ht="14.65" thickBot="1">
      <c r="A2" s="266"/>
      <c r="B2" s="267"/>
      <c r="C2" s="267"/>
      <c r="D2" s="269"/>
      <c r="E2" s="267"/>
      <c r="F2" s="267"/>
      <c r="G2" s="267"/>
      <c r="H2" s="267"/>
      <c r="I2" s="213"/>
      <c r="J2" s="270"/>
      <c r="K2" s="271"/>
      <c r="L2" s="271"/>
      <c r="M2" s="271"/>
      <c r="N2" s="271"/>
      <c r="O2" s="271"/>
      <c r="P2" s="271"/>
      <c r="Q2" s="271"/>
      <c r="R2" s="271"/>
    </row>
    <row r="3" spans="1:18" ht="25.5" customHeight="1" thickBot="1">
      <c r="A3" s="266"/>
      <c r="B3" s="267"/>
      <c r="C3" s="267"/>
      <c r="D3" s="269"/>
      <c r="E3" s="267"/>
      <c r="F3" s="258" t="s">
        <v>267</v>
      </c>
      <c r="G3" s="258" t="s">
        <v>268</v>
      </c>
      <c r="H3" s="267" t="s">
        <v>11</v>
      </c>
      <c r="I3" s="213"/>
      <c r="J3" s="270"/>
      <c r="K3" s="271"/>
      <c r="L3" s="271"/>
      <c r="M3" s="271"/>
      <c r="N3" s="271"/>
      <c r="O3" s="271"/>
      <c r="P3" s="271"/>
      <c r="Q3" s="271"/>
      <c r="R3" s="271"/>
    </row>
    <row r="4" spans="1:18" ht="112.5" customHeight="1" thickBot="1">
      <c r="A4" s="205"/>
      <c r="B4" s="267"/>
      <c r="C4" s="267"/>
      <c r="D4" s="255"/>
      <c r="E4" s="267"/>
      <c r="F4" s="258"/>
      <c r="G4" s="258"/>
      <c r="H4" s="267"/>
      <c r="I4" s="213"/>
      <c r="J4" s="74" t="s">
        <v>12</v>
      </c>
      <c r="K4" s="74" t="s">
        <v>13</v>
      </c>
      <c r="L4" s="74" t="s">
        <v>269</v>
      </c>
      <c r="M4" s="74" t="s">
        <v>15</v>
      </c>
      <c r="N4" s="74" t="s">
        <v>16</v>
      </c>
      <c r="O4" s="74" t="s">
        <v>234</v>
      </c>
      <c r="P4" s="74" t="s">
        <v>18</v>
      </c>
      <c r="Q4" s="74" t="s">
        <v>19</v>
      </c>
      <c r="R4" s="74" t="s">
        <v>270</v>
      </c>
    </row>
    <row r="5" spans="1:18" ht="28.5" customHeight="1" thickBot="1">
      <c r="A5" s="165" t="s">
        <v>271</v>
      </c>
      <c r="B5" s="262" t="s">
        <v>272</v>
      </c>
      <c r="C5" s="262" t="s">
        <v>273</v>
      </c>
      <c r="D5" s="263" t="s">
        <v>59</v>
      </c>
      <c r="E5" s="263" t="s">
        <v>218</v>
      </c>
      <c r="F5" s="263" t="s">
        <v>274</v>
      </c>
      <c r="G5" s="263" t="s">
        <v>275</v>
      </c>
      <c r="H5" s="31" t="s">
        <v>276</v>
      </c>
      <c r="I5" s="217" t="s">
        <v>86</v>
      </c>
      <c r="J5" s="272" t="s">
        <v>277</v>
      </c>
      <c r="K5" s="273"/>
      <c r="L5" s="275"/>
      <c r="M5" s="278"/>
      <c r="N5" s="227"/>
      <c r="O5" s="227"/>
      <c r="P5" s="227"/>
      <c r="Q5" s="227"/>
      <c r="R5" s="227"/>
    </row>
    <row r="6" spans="1:18" ht="14.65" thickBot="1">
      <c r="A6" s="184"/>
      <c r="B6" s="262"/>
      <c r="C6" s="262"/>
      <c r="D6" s="263"/>
      <c r="E6" s="263"/>
      <c r="F6" s="263"/>
      <c r="G6" s="263"/>
      <c r="H6" s="31" t="s">
        <v>278</v>
      </c>
      <c r="I6" s="217"/>
      <c r="J6" s="272"/>
      <c r="K6" s="274"/>
      <c r="L6" s="276"/>
      <c r="M6" s="278"/>
      <c r="N6" s="227"/>
      <c r="O6" s="227"/>
      <c r="P6" s="227"/>
      <c r="Q6" s="227"/>
      <c r="R6" s="227"/>
    </row>
    <row r="7" spans="1:18" ht="14.65" thickBot="1">
      <c r="A7" s="184"/>
      <c r="B7" s="262"/>
      <c r="C7" s="262"/>
      <c r="D7" s="263"/>
      <c r="E7" s="263"/>
      <c r="F7" s="263"/>
      <c r="G7" s="263"/>
      <c r="H7" s="31" t="s">
        <v>31</v>
      </c>
      <c r="I7" s="217"/>
      <c r="J7" s="272"/>
      <c r="K7" s="274"/>
      <c r="L7" s="276"/>
      <c r="M7" s="278"/>
      <c r="N7" s="227"/>
      <c r="O7" s="227"/>
      <c r="P7" s="227"/>
      <c r="Q7" s="227"/>
      <c r="R7" s="227"/>
    </row>
    <row r="8" spans="1:18" ht="14.65" thickBot="1">
      <c r="A8" s="166"/>
      <c r="B8" s="262"/>
      <c r="C8" s="262"/>
      <c r="D8" s="263"/>
      <c r="E8" s="263"/>
      <c r="F8" s="263"/>
      <c r="G8" s="263"/>
      <c r="H8" s="31" t="s">
        <v>42</v>
      </c>
      <c r="I8" s="217"/>
      <c r="J8" s="272"/>
      <c r="K8" s="265"/>
      <c r="L8" s="277"/>
      <c r="M8" s="278"/>
      <c r="N8" s="227"/>
      <c r="O8" s="227"/>
      <c r="P8" s="227"/>
      <c r="Q8" s="227"/>
      <c r="R8" s="227"/>
    </row>
    <row r="9" spans="1:18" ht="29.25" customHeight="1" thickBot="1">
      <c r="A9" s="178" t="s">
        <v>279</v>
      </c>
      <c r="B9" s="264" t="s">
        <v>280</v>
      </c>
      <c r="C9" s="264" t="s">
        <v>281</v>
      </c>
      <c r="D9" s="46" t="s">
        <v>66</v>
      </c>
      <c r="E9" s="182" t="s">
        <v>282</v>
      </c>
      <c r="F9" s="229" t="s">
        <v>283</v>
      </c>
      <c r="G9" s="229" t="s">
        <v>106</v>
      </c>
      <c r="H9" s="229" t="s">
        <v>276</v>
      </c>
      <c r="I9" s="210" t="s">
        <v>284</v>
      </c>
      <c r="J9" s="282" t="s">
        <v>277</v>
      </c>
      <c r="K9" s="227"/>
      <c r="L9" s="284"/>
      <c r="M9" s="227"/>
      <c r="N9" s="227"/>
      <c r="O9" s="227"/>
      <c r="P9" s="227"/>
      <c r="Q9" s="227"/>
      <c r="R9" s="227"/>
    </row>
    <row r="10" spans="1:18" ht="14.65" thickBot="1">
      <c r="A10" s="179"/>
      <c r="B10" s="264"/>
      <c r="C10" s="264"/>
      <c r="D10" s="46" t="s">
        <v>58</v>
      </c>
      <c r="E10" s="265"/>
      <c r="F10" s="229"/>
      <c r="G10" s="229"/>
      <c r="H10" s="229"/>
      <c r="I10" s="210"/>
      <c r="J10" s="282"/>
      <c r="K10" s="227"/>
      <c r="L10" s="284"/>
      <c r="M10" s="227"/>
      <c r="N10" s="227"/>
      <c r="O10" s="227"/>
      <c r="P10" s="227"/>
      <c r="Q10" s="227"/>
      <c r="R10" s="227"/>
    </row>
    <row r="11" spans="1:18" ht="14.65" thickBot="1">
      <c r="A11" s="178" t="s">
        <v>285</v>
      </c>
      <c r="B11" s="264" t="s">
        <v>286</v>
      </c>
      <c r="C11" s="264" t="s">
        <v>287</v>
      </c>
      <c r="D11" s="46" t="s">
        <v>59</v>
      </c>
      <c r="E11" s="229" t="s">
        <v>70</v>
      </c>
      <c r="F11" s="229" t="s">
        <v>288</v>
      </c>
      <c r="G11" s="229" t="s">
        <v>106</v>
      </c>
      <c r="H11" s="46" t="s">
        <v>42</v>
      </c>
      <c r="I11" s="210" t="s">
        <v>101</v>
      </c>
      <c r="J11" s="282">
        <v>298</v>
      </c>
      <c r="K11" s="285" t="s">
        <v>289</v>
      </c>
      <c r="L11" s="286" t="s">
        <v>290</v>
      </c>
      <c r="M11" s="227">
        <v>0</v>
      </c>
      <c r="N11" s="227">
        <v>0</v>
      </c>
      <c r="O11" s="227">
        <v>0</v>
      </c>
      <c r="P11" s="285" t="s">
        <v>291</v>
      </c>
      <c r="Q11" s="227">
        <v>0</v>
      </c>
      <c r="R11" s="228">
        <f>J11/135.9187</f>
        <v>2.1924871264954713</v>
      </c>
    </row>
    <row r="12" spans="1:18" ht="14.65" thickBot="1">
      <c r="A12" s="179"/>
      <c r="B12" s="264"/>
      <c r="C12" s="264"/>
      <c r="D12" s="46" t="s">
        <v>66</v>
      </c>
      <c r="E12" s="229"/>
      <c r="F12" s="229"/>
      <c r="G12" s="229"/>
      <c r="H12" s="46" t="s">
        <v>31</v>
      </c>
      <c r="I12" s="210"/>
      <c r="J12" s="282"/>
      <c r="K12" s="227"/>
      <c r="L12" s="284"/>
      <c r="M12" s="227"/>
      <c r="N12" s="227"/>
      <c r="O12" s="227"/>
      <c r="P12" s="227"/>
      <c r="Q12" s="227"/>
      <c r="R12" s="228"/>
    </row>
    <row r="13" spans="1:18" ht="73.5" customHeight="1" thickBot="1">
      <c r="A13" s="29" t="s">
        <v>292</v>
      </c>
      <c r="B13" s="30" t="s">
        <v>293</v>
      </c>
      <c r="C13" s="30" t="s">
        <v>294</v>
      </c>
      <c r="D13" s="31" t="s">
        <v>59</v>
      </c>
      <c r="E13" s="31" t="s">
        <v>35</v>
      </c>
      <c r="F13" s="263" t="s">
        <v>85</v>
      </c>
      <c r="G13" s="263"/>
      <c r="H13" s="263"/>
      <c r="I13" s="59" t="s">
        <v>86</v>
      </c>
      <c r="J13" s="121"/>
      <c r="K13" s="76">
        <v>0</v>
      </c>
      <c r="L13" s="123">
        <v>0</v>
      </c>
      <c r="M13" s="76">
        <v>0</v>
      </c>
      <c r="N13" s="76">
        <v>0</v>
      </c>
      <c r="O13" s="76">
        <v>0</v>
      </c>
      <c r="P13" s="76">
        <v>0</v>
      </c>
      <c r="Q13" s="76">
        <v>0</v>
      </c>
      <c r="R13" s="76">
        <v>0</v>
      </c>
    </row>
    <row r="14" spans="1:18" ht="14.65" thickBot="1">
      <c r="A14" s="165" t="s">
        <v>295</v>
      </c>
      <c r="B14" s="262" t="s">
        <v>296</v>
      </c>
      <c r="C14" s="262" t="s">
        <v>294</v>
      </c>
      <c r="D14" s="31" t="s">
        <v>59</v>
      </c>
      <c r="E14" s="263" t="s">
        <v>35</v>
      </c>
      <c r="F14" s="263" t="s">
        <v>85</v>
      </c>
      <c r="G14" s="263"/>
      <c r="H14" s="263"/>
      <c r="I14" s="217" t="s">
        <v>86</v>
      </c>
      <c r="J14" s="272"/>
      <c r="K14" s="227">
        <v>0</v>
      </c>
      <c r="L14" s="227">
        <v>0</v>
      </c>
      <c r="M14" s="227">
        <v>0</v>
      </c>
      <c r="N14" s="227">
        <v>0</v>
      </c>
      <c r="O14" s="227">
        <v>0</v>
      </c>
      <c r="P14" s="227">
        <v>0</v>
      </c>
      <c r="Q14" s="227">
        <v>0</v>
      </c>
      <c r="R14" s="227">
        <v>0</v>
      </c>
    </row>
    <row r="15" spans="1:18" ht="14.65" thickBot="1">
      <c r="A15" s="184"/>
      <c r="B15" s="262"/>
      <c r="C15" s="262"/>
      <c r="D15" s="31" t="s">
        <v>66</v>
      </c>
      <c r="E15" s="263"/>
      <c r="F15" s="263"/>
      <c r="G15" s="263"/>
      <c r="H15" s="263"/>
      <c r="I15" s="217"/>
      <c r="J15" s="272"/>
      <c r="K15" s="227"/>
      <c r="L15" s="227"/>
      <c r="M15" s="227"/>
      <c r="N15" s="227"/>
      <c r="O15" s="227"/>
      <c r="P15" s="227"/>
      <c r="Q15" s="227"/>
      <c r="R15" s="227"/>
    </row>
    <row r="16" spans="1:18" ht="14.65" thickBot="1">
      <c r="A16" s="166"/>
      <c r="B16" s="262"/>
      <c r="C16" s="262"/>
      <c r="D16" s="31" t="s">
        <v>58</v>
      </c>
      <c r="E16" s="263"/>
      <c r="F16" s="263"/>
      <c r="G16" s="263"/>
      <c r="H16" s="263"/>
      <c r="I16" s="217"/>
      <c r="J16" s="272"/>
      <c r="K16" s="227"/>
      <c r="L16" s="227"/>
      <c r="M16" s="227"/>
      <c r="N16" s="227"/>
      <c r="O16" s="227"/>
      <c r="P16" s="227"/>
      <c r="Q16" s="227"/>
      <c r="R16" s="227"/>
    </row>
    <row r="17" spans="1:18" ht="14.65" thickBot="1">
      <c r="A17" s="165" t="s">
        <v>297</v>
      </c>
      <c r="B17" s="262" t="s">
        <v>298</v>
      </c>
      <c r="C17" s="262" t="s">
        <v>294</v>
      </c>
      <c r="D17" s="263" t="s">
        <v>66</v>
      </c>
      <c r="E17" s="263" t="s">
        <v>84</v>
      </c>
      <c r="F17" s="263" t="s">
        <v>85</v>
      </c>
      <c r="G17" s="263"/>
      <c r="H17" s="263"/>
      <c r="I17" s="217" t="s">
        <v>86</v>
      </c>
      <c r="J17" s="272"/>
      <c r="K17" s="227">
        <v>0</v>
      </c>
      <c r="L17" s="227">
        <v>0</v>
      </c>
      <c r="M17" s="227">
        <v>0</v>
      </c>
      <c r="N17" s="227">
        <v>0</v>
      </c>
      <c r="O17" s="227">
        <v>0</v>
      </c>
      <c r="P17" s="227">
        <v>0</v>
      </c>
      <c r="Q17" s="227">
        <v>0</v>
      </c>
      <c r="R17" s="227">
        <v>0</v>
      </c>
    </row>
    <row r="18" spans="1:18" ht="14.65" thickBot="1">
      <c r="A18" s="166"/>
      <c r="B18" s="262"/>
      <c r="C18" s="262"/>
      <c r="D18" s="263"/>
      <c r="E18" s="263"/>
      <c r="F18" s="263"/>
      <c r="G18" s="263"/>
      <c r="H18" s="263"/>
      <c r="I18" s="217"/>
      <c r="J18" s="272"/>
      <c r="K18" s="227"/>
      <c r="L18" s="227"/>
      <c r="M18" s="227"/>
      <c r="N18" s="227"/>
      <c r="O18" s="227"/>
      <c r="P18" s="227"/>
      <c r="Q18" s="227"/>
      <c r="R18" s="227"/>
    </row>
    <row r="19" spans="1:18" ht="14.65" thickBot="1">
      <c r="A19" s="178" t="s">
        <v>299</v>
      </c>
      <c r="B19" s="264" t="s">
        <v>300</v>
      </c>
      <c r="C19" s="264" t="s">
        <v>301</v>
      </c>
      <c r="D19" s="229" t="s">
        <v>66</v>
      </c>
      <c r="E19" s="229" t="s">
        <v>218</v>
      </c>
      <c r="F19" s="229" t="s">
        <v>302</v>
      </c>
      <c r="G19" s="229" t="s">
        <v>53</v>
      </c>
      <c r="H19" s="46" t="s">
        <v>303</v>
      </c>
      <c r="I19" s="216" t="s">
        <v>101</v>
      </c>
      <c r="J19" s="287"/>
      <c r="K19" s="227">
        <v>0</v>
      </c>
      <c r="L19" s="227">
        <v>0</v>
      </c>
      <c r="M19" s="227">
        <v>0</v>
      </c>
      <c r="N19" s="227">
        <v>0</v>
      </c>
      <c r="O19" s="227">
        <v>0</v>
      </c>
      <c r="P19" s="227">
        <v>0</v>
      </c>
      <c r="Q19" s="227">
        <v>0</v>
      </c>
      <c r="R19" s="227">
        <v>0</v>
      </c>
    </row>
    <row r="20" spans="1:18" ht="14.65" thickBot="1">
      <c r="A20" s="199"/>
      <c r="B20" s="264"/>
      <c r="C20" s="264"/>
      <c r="D20" s="229"/>
      <c r="E20" s="229"/>
      <c r="F20" s="229"/>
      <c r="G20" s="229"/>
      <c r="H20" s="46" t="s">
        <v>27</v>
      </c>
      <c r="I20" s="216"/>
      <c r="J20" s="288"/>
      <c r="K20" s="227"/>
      <c r="L20" s="227"/>
      <c r="M20" s="227"/>
      <c r="N20" s="227"/>
      <c r="O20" s="227"/>
      <c r="P20" s="227"/>
      <c r="Q20" s="227"/>
      <c r="R20" s="227"/>
    </row>
    <row r="21" spans="1:18" ht="14.65" thickBot="1">
      <c r="A21" s="179"/>
      <c r="B21" s="264"/>
      <c r="C21" s="264"/>
      <c r="D21" s="229"/>
      <c r="E21" s="229"/>
      <c r="F21" s="229"/>
      <c r="G21" s="229"/>
      <c r="H21" s="46" t="s">
        <v>31</v>
      </c>
      <c r="I21" s="216"/>
      <c r="J21" s="289"/>
      <c r="K21" s="227"/>
      <c r="L21" s="227"/>
      <c r="M21" s="227"/>
      <c r="N21" s="227"/>
      <c r="O21" s="227"/>
      <c r="P21" s="227"/>
      <c r="Q21" s="227"/>
      <c r="R21" s="227"/>
    </row>
    <row r="22" spans="1:18" ht="27.4" thickBot="1">
      <c r="A22" s="178" t="s">
        <v>304</v>
      </c>
      <c r="B22" s="264" t="s">
        <v>305</v>
      </c>
      <c r="C22" s="45" t="s">
        <v>306</v>
      </c>
      <c r="D22" s="229" t="s">
        <v>66</v>
      </c>
      <c r="E22" s="229" t="s">
        <v>84</v>
      </c>
      <c r="F22" s="229" t="s">
        <v>85</v>
      </c>
      <c r="G22" s="229"/>
      <c r="H22" s="229"/>
      <c r="I22" s="216" t="s">
        <v>101</v>
      </c>
      <c r="J22" s="290"/>
      <c r="K22" s="219"/>
      <c r="L22" s="219"/>
      <c r="M22" s="219"/>
      <c r="N22" s="219"/>
      <c r="O22" s="219"/>
      <c r="P22" s="219"/>
      <c r="Q22" s="219"/>
      <c r="R22" s="219"/>
    </row>
    <row r="23" spans="1:18" ht="14.65" thickBot="1">
      <c r="A23" s="199"/>
      <c r="B23" s="264"/>
      <c r="C23" s="45" t="s">
        <v>307</v>
      </c>
      <c r="D23" s="229"/>
      <c r="E23" s="229"/>
      <c r="F23" s="229"/>
      <c r="G23" s="229"/>
      <c r="H23" s="229"/>
      <c r="I23" s="216"/>
      <c r="J23" s="291"/>
      <c r="K23" s="219"/>
      <c r="L23" s="219"/>
      <c r="M23" s="219"/>
      <c r="N23" s="219"/>
      <c r="O23" s="219"/>
      <c r="P23" s="219"/>
      <c r="Q23" s="219"/>
      <c r="R23" s="219"/>
    </row>
    <row r="24" spans="1:18" ht="40.9" thickBot="1">
      <c r="A24" s="179"/>
      <c r="B24" s="264"/>
      <c r="C24" s="45" t="s">
        <v>308</v>
      </c>
      <c r="D24" s="229"/>
      <c r="E24" s="229"/>
      <c r="F24" s="229"/>
      <c r="G24" s="229"/>
      <c r="H24" s="229"/>
      <c r="I24" s="216"/>
      <c r="J24" s="292"/>
      <c r="K24" s="219"/>
      <c r="L24" s="219"/>
      <c r="M24" s="219"/>
      <c r="N24" s="219"/>
      <c r="O24" s="219"/>
      <c r="P24" s="219"/>
      <c r="Q24" s="219"/>
      <c r="R24" s="219"/>
    </row>
    <row r="25" spans="1:18" ht="14.65" thickBot="1">
      <c r="A25" s="178" t="s">
        <v>309</v>
      </c>
      <c r="B25" s="264" t="s">
        <v>310</v>
      </c>
      <c r="C25" s="264" t="s">
        <v>311</v>
      </c>
      <c r="D25" s="46" t="s">
        <v>66</v>
      </c>
      <c r="E25" s="229" t="s">
        <v>70</v>
      </c>
      <c r="F25" s="229" t="s">
        <v>302</v>
      </c>
      <c r="G25" s="229" t="s">
        <v>53</v>
      </c>
      <c r="H25" s="46" t="s">
        <v>27</v>
      </c>
      <c r="I25" s="216" t="s">
        <v>101</v>
      </c>
      <c r="J25" s="282"/>
      <c r="K25" s="227">
        <v>0</v>
      </c>
      <c r="L25" s="227">
        <v>0</v>
      </c>
      <c r="M25" s="227">
        <v>0</v>
      </c>
      <c r="N25" s="227">
        <v>0</v>
      </c>
      <c r="O25" s="227">
        <v>0</v>
      </c>
      <c r="P25" s="227">
        <v>0</v>
      </c>
      <c r="Q25" s="227">
        <v>0</v>
      </c>
      <c r="R25" s="227">
        <v>0</v>
      </c>
    </row>
    <row r="26" spans="1:18" ht="14.65" thickBot="1">
      <c r="A26" s="179"/>
      <c r="B26" s="264"/>
      <c r="C26" s="264"/>
      <c r="D26" s="46" t="s">
        <v>312</v>
      </c>
      <c r="E26" s="229"/>
      <c r="F26" s="229"/>
      <c r="G26" s="229"/>
      <c r="H26" s="46" t="s">
        <v>30</v>
      </c>
      <c r="I26" s="216"/>
      <c r="J26" s="282"/>
      <c r="K26" s="227"/>
      <c r="L26" s="227"/>
      <c r="M26" s="227"/>
      <c r="N26" s="227"/>
      <c r="O26" s="227"/>
      <c r="P26" s="227"/>
      <c r="Q26" s="227"/>
      <c r="R26" s="227"/>
    </row>
    <row r="27" spans="1:18" ht="27.4" thickBot="1">
      <c r="A27" s="44" t="s">
        <v>313</v>
      </c>
      <c r="B27" s="45" t="s">
        <v>314</v>
      </c>
      <c r="C27" s="45" t="s">
        <v>315</v>
      </c>
      <c r="D27" s="46" t="s">
        <v>66</v>
      </c>
      <c r="E27" s="46" t="s">
        <v>167</v>
      </c>
      <c r="F27" s="229" t="s">
        <v>85</v>
      </c>
      <c r="G27" s="229"/>
      <c r="H27" s="229"/>
      <c r="I27" s="69" t="s">
        <v>101</v>
      </c>
      <c r="J27" s="78"/>
      <c r="K27" s="76">
        <v>0</v>
      </c>
      <c r="L27" s="76"/>
      <c r="M27" s="76">
        <v>0</v>
      </c>
      <c r="N27" s="76">
        <v>0</v>
      </c>
      <c r="O27" s="76">
        <v>0</v>
      </c>
      <c r="P27" s="76">
        <v>0</v>
      </c>
      <c r="Q27" s="76">
        <v>0</v>
      </c>
      <c r="R27" s="76">
        <v>0</v>
      </c>
    </row>
    <row r="28" spans="1:18" ht="14.65" thickBot="1">
      <c r="A28" s="165" t="s">
        <v>316</v>
      </c>
      <c r="B28" s="262" t="s">
        <v>317</v>
      </c>
      <c r="C28" s="30" t="s">
        <v>318</v>
      </c>
      <c r="D28" s="31" t="s">
        <v>66</v>
      </c>
      <c r="E28" s="263" t="s">
        <v>70</v>
      </c>
      <c r="F28" s="263" t="s">
        <v>319</v>
      </c>
      <c r="G28" s="263" t="s">
        <v>320</v>
      </c>
      <c r="H28" s="31" t="s">
        <v>30</v>
      </c>
      <c r="I28" s="217" t="s">
        <v>86</v>
      </c>
      <c r="J28" s="281">
        <v>263</v>
      </c>
      <c r="K28" s="227">
        <v>0</v>
      </c>
      <c r="L28" s="227">
        <v>0</v>
      </c>
      <c r="M28" s="227">
        <v>0</v>
      </c>
      <c r="N28" s="227">
        <v>0</v>
      </c>
      <c r="O28" s="227">
        <v>0</v>
      </c>
      <c r="P28" s="227">
        <v>0</v>
      </c>
      <c r="Q28" s="227">
        <v>0</v>
      </c>
      <c r="R28" s="228">
        <f>J28/135.9187</f>
        <v>1.9349802492225132</v>
      </c>
    </row>
    <row r="29" spans="1:18" ht="27.4" thickBot="1">
      <c r="A29" s="184"/>
      <c r="B29" s="262"/>
      <c r="C29" s="30" t="s">
        <v>321</v>
      </c>
      <c r="D29" s="31" t="s">
        <v>109</v>
      </c>
      <c r="E29" s="263"/>
      <c r="F29" s="263"/>
      <c r="G29" s="263"/>
      <c r="H29" s="31" t="s">
        <v>74</v>
      </c>
      <c r="I29" s="217"/>
      <c r="J29" s="281"/>
      <c r="K29" s="227"/>
      <c r="L29" s="227"/>
      <c r="M29" s="227"/>
      <c r="N29" s="227"/>
      <c r="O29" s="227"/>
      <c r="P29" s="227"/>
      <c r="Q29" s="227"/>
      <c r="R29" s="228"/>
    </row>
    <row r="30" spans="1:18" ht="14.65" thickBot="1">
      <c r="A30" s="166"/>
      <c r="B30" s="262"/>
      <c r="C30" s="30" t="s">
        <v>322</v>
      </c>
      <c r="D30" s="79"/>
      <c r="E30" s="263"/>
      <c r="F30" s="263"/>
      <c r="G30" s="263"/>
      <c r="H30" s="31" t="s">
        <v>75</v>
      </c>
      <c r="I30" s="217"/>
      <c r="J30" s="281"/>
      <c r="K30" s="227"/>
      <c r="L30" s="227"/>
      <c r="M30" s="227"/>
      <c r="N30" s="227"/>
      <c r="O30" s="227"/>
      <c r="P30" s="227"/>
      <c r="Q30" s="227"/>
      <c r="R30" s="228"/>
    </row>
    <row r="31" spans="1:18" ht="15.4" thickBot="1">
      <c r="A31" s="178" t="s">
        <v>323</v>
      </c>
      <c r="B31" s="264" t="s">
        <v>324</v>
      </c>
      <c r="C31" s="45" t="s">
        <v>325</v>
      </c>
      <c r="D31" s="46" t="s">
        <v>66</v>
      </c>
      <c r="E31" s="46" t="s">
        <v>70</v>
      </c>
      <c r="F31" s="229" t="s">
        <v>326</v>
      </c>
      <c r="G31" s="229" t="s">
        <v>53</v>
      </c>
      <c r="H31" s="46" t="s">
        <v>30</v>
      </c>
      <c r="I31" s="216" t="s">
        <v>101</v>
      </c>
      <c r="J31" s="261">
        <v>13</v>
      </c>
      <c r="K31" s="227">
        <v>0</v>
      </c>
      <c r="L31" s="227">
        <v>0</v>
      </c>
      <c r="M31" s="227">
        <v>0</v>
      </c>
      <c r="N31" s="227">
        <v>0</v>
      </c>
      <c r="O31" s="227">
        <v>0</v>
      </c>
      <c r="P31" s="227">
        <v>0</v>
      </c>
      <c r="Q31" s="227">
        <v>0</v>
      </c>
      <c r="R31" s="228">
        <f>J31/135.9187</f>
        <v>9.5645411558527266E-2</v>
      </c>
    </row>
    <row r="32" spans="1:18" ht="14.65" thickBot="1">
      <c r="A32" s="199"/>
      <c r="B32" s="264"/>
      <c r="C32" s="45" t="s">
        <v>327</v>
      </c>
      <c r="D32" s="46" t="s">
        <v>58</v>
      </c>
      <c r="E32" s="46" t="s">
        <v>328</v>
      </c>
      <c r="F32" s="229"/>
      <c r="G32" s="229"/>
      <c r="H32" s="46" t="s">
        <v>74</v>
      </c>
      <c r="I32" s="216"/>
      <c r="J32" s="261"/>
      <c r="K32" s="227"/>
      <c r="L32" s="227"/>
      <c r="M32" s="227"/>
      <c r="N32" s="227"/>
      <c r="O32" s="227"/>
      <c r="P32" s="227"/>
      <c r="Q32" s="227"/>
      <c r="R32" s="228"/>
    </row>
    <row r="33" spans="1:18" ht="14.65" thickBot="1">
      <c r="A33" s="179"/>
      <c r="B33" s="264"/>
      <c r="C33" s="45" t="s">
        <v>329</v>
      </c>
      <c r="D33" s="80"/>
      <c r="E33" s="80"/>
      <c r="F33" s="229"/>
      <c r="G33" s="229"/>
      <c r="H33" s="46" t="s">
        <v>31</v>
      </c>
      <c r="I33" s="216"/>
      <c r="J33" s="261"/>
      <c r="K33" s="227"/>
      <c r="L33" s="227"/>
      <c r="M33" s="227"/>
      <c r="N33" s="227"/>
      <c r="O33" s="227"/>
      <c r="P33" s="227"/>
      <c r="Q33" s="227"/>
      <c r="R33" s="228"/>
    </row>
    <row r="34" spans="1:18" ht="14.65" thickBot="1">
      <c r="A34" s="178" t="s">
        <v>330</v>
      </c>
      <c r="B34" s="264" t="s">
        <v>331</v>
      </c>
      <c r="C34" s="264" t="s">
        <v>332</v>
      </c>
      <c r="D34" s="46" t="s">
        <v>66</v>
      </c>
      <c r="E34" s="46" t="s">
        <v>70</v>
      </c>
      <c r="F34" s="229" t="s">
        <v>302</v>
      </c>
      <c r="G34" s="229" t="s">
        <v>53</v>
      </c>
      <c r="H34" s="46" t="s">
        <v>27</v>
      </c>
      <c r="I34" s="216" t="s">
        <v>101</v>
      </c>
      <c r="J34" s="261"/>
      <c r="K34" s="227">
        <v>0</v>
      </c>
      <c r="L34" s="227">
        <v>0</v>
      </c>
      <c r="M34" s="227">
        <v>0</v>
      </c>
      <c r="N34" s="227">
        <v>0</v>
      </c>
      <c r="O34" s="227">
        <v>0</v>
      </c>
      <c r="P34" s="227">
        <v>0</v>
      </c>
      <c r="Q34" s="227">
        <v>0</v>
      </c>
      <c r="R34" s="227">
        <v>0</v>
      </c>
    </row>
    <row r="35" spans="1:18" ht="14.65" thickBot="1">
      <c r="A35" s="199"/>
      <c r="B35" s="264"/>
      <c r="C35" s="264"/>
      <c r="D35" s="46" t="s">
        <v>312</v>
      </c>
      <c r="E35" s="46" t="s">
        <v>328</v>
      </c>
      <c r="F35" s="229"/>
      <c r="G35" s="229"/>
      <c r="H35" s="46" t="s">
        <v>30</v>
      </c>
      <c r="I35" s="216"/>
      <c r="J35" s="261"/>
      <c r="K35" s="227"/>
      <c r="L35" s="227"/>
      <c r="M35" s="227"/>
      <c r="N35" s="227"/>
      <c r="O35" s="227"/>
      <c r="P35" s="227"/>
      <c r="Q35" s="227"/>
      <c r="R35" s="227"/>
    </row>
    <row r="36" spans="1:18" ht="14.65" thickBot="1">
      <c r="A36" s="179"/>
      <c r="B36" s="264"/>
      <c r="C36" s="264"/>
      <c r="D36" s="46" t="s">
        <v>333</v>
      </c>
      <c r="E36" s="80"/>
      <c r="F36" s="229"/>
      <c r="G36" s="229"/>
      <c r="H36" s="46" t="s">
        <v>31</v>
      </c>
      <c r="I36" s="216"/>
      <c r="J36" s="261"/>
      <c r="K36" s="227"/>
      <c r="L36" s="227"/>
      <c r="M36" s="227"/>
      <c r="N36" s="227"/>
      <c r="O36" s="227"/>
      <c r="P36" s="227"/>
      <c r="Q36" s="227"/>
      <c r="R36" s="227"/>
    </row>
    <row r="37" spans="1:18" ht="14.65" thickBot="1">
      <c r="A37" s="165" t="s">
        <v>334</v>
      </c>
      <c r="B37" s="262" t="s">
        <v>335</v>
      </c>
      <c r="C37" s="262" t="s">
        <v>336</v>
      </c>
      <c r="D37" s="31" t="s">
        <v>66</v>
      </c>
      <c r="E37" s="263" t="s">
        <v>70</v>
      </c>
      <c r="F37" s="263" t="s">
        <v>337</v>
      </c>
      <c r="G37" s="263" t="s">
        <v>338</v>
      </c>
      <c r="H37" s="31" t="s">
        <v>30</v>
      </c>
      <c r="I37" s="217" t="s">
        <v>86</v>
      </c>
      <c r="J37" s="281">
        <v>34</v>
      </c>
      <c r="K37" s="227">
        <v>0</v>
      </c>
      <c r="L37" s="227">
        <v>0</v>
      </c>
      <c r="M37" s="227">
        <v>0</v>
      </c>
      <c r="N37" s="227">
        <v>0</v>
      </c>
      <c r="O37" s="227">
        <v>0</v>
      </c>
      <c r="P37" s="227">
        <v>0</v>
      </c>
      <c r="Q37" s="227">
        <v>0</v>
      </c>
      <c r="R37" s="228">
        <f>J37/135.9187</f>
        <v>0.2501495379223021</v>
      </c>
    </row>
    <row r="38" spans="1:18" ht="14.65" thickBot="1">
      <c r="A38" s="184"/>
      <c r="B38" s="262"/>
      <c r="C38" s="262"/>
      <c r="D38" s="31" t="s">
        <v>59</v>
      </c>
      <c r="E38" s="263"/>
      <c r="F38" s="263"/>
      <c r="G38" s="263"/>
      <c r="H38" s="31" t="s">
        <v>74</v>
      </c>
      <c r="I38" s="217"/>
      <c r="J38" s="281"/>
      <c r="K38" s="227"/>
      <c r="L38" s="227"/>
      <c r="M38" s="227"/>
      <c r="N38" s="227"/>
      <c r="O38" s="227"/>
      <c r="P38" s="227"/>
      <c r="Q38" s="227"/>
      <c r="R38" s="228"/>
    </row>
    <row r="39" spans="1:18" ht="14.65" thickBot="1">
      <c r="A39" s="184"/>
      <c r="B39" s="262"/>
      <c r="C39" s="262"/>
      <c r="D39" s="31" t="s">
        <v>58</v>
      </c>
      <c r="E39" s="263"/>
      <c r="F39" s="263"/>
      <c r="G39" s="263"/>
      <c r="H39" s="31" t="s">
        <v>107</v>
      </c>
      <c r="I39" s="217"/>
      <c r="J39" s="281"/>
      <c r="K39" s="227"/>
      <c r="L39" s="227"/>
      <c r="M39" s="227"/>
      <c r="N39" s="227"/>
      <c r="O39" s="227"/>
      <c r="P39" s="227"/>
      <c r="Q39" s="227"/>
      <c r="R39" s="228"/>
    </row>
    <row r="40" spans="1:18" ht="40.9" thickBot="1">
      <c r="A40" s="166"/>
      <c r="B40" s="262"/>
      <c r="C40" s="262"/>
      <c r="D40" s="31" t="s">
        <v>339</v>
      </c>
      <c r="E40" s="263"/>
      <c r="F40" s="263"/>
      <c r="G40" s="263"/>
      <c r="H40" s="79"/>
      <c r="I40" s="217"/>
      <c r="J40" s="281"/>
      <c r="K40" s="227"/>
      <c r="L40" s="227"/>
      <c r="M40" s="227"/>
      <c r="N40" s="227"/>
      <c r="O40" s="227"/>
      <c r="P40" s="227"/>
      <c r="Q40" s="227"/>
      <c r="R40" s="228"/>
    </row>
    <row r="41" spans="1:18" ht="14.65" thickBot="1">
      <c r="A41" s="165" t="s">
        <v>340</v>
      </c>
      <c r="B41" s="262" t="s">
        <v>341</v>
      </c>
      <c r="C41" s="262" t="s">
        <v>336</v>
      </c>
      <c r="D41" s="31" t="s">
        <v>66</v>
      </c>
      <c r="E41" s="263" t="s">
        <v>70</v>
      </c>
      <c r="F41" s="263" t="s">
        <v>342</v>
      </c>
      <c r="G41" s="263" t="s">
        <v>343</v>
      </c>
      <c r="H41" s="31" t="s">
        <v>30</v>
      </c>
      <c r="I41" s="217" t="s">
        <v>86</v>
      </c>
      <c r="J41" s="281">
        <v>91</v>
      </c>
      <c r="K41" s="227">
        <v>0</v>
      </c>
      <c r="L41" s="227">
        <v>0</v>
      </c>
      <c r="M41" s="227">
        <v>0</v>
      </c>
      <c r="N41" s="227">
        <v>0</v>
      </c>
      <c r="O41" s="227">
        <v>0</v>
      </c>
      <c r="P41" s="227">
        <v>0</v>
      </c>
      <c r="Q41" s="227">
        <v>0</v>
      </c>
      <c r="R41" s="228">
        <f>J41/135.9187</f>
        <v>0.66951788090969089</v>
      </c>
    </row>
    <row r="42" spans="1:18" ht="14.65" thickBot="1">
      <c r="A42" s="184"/>
      <c r="B42" s="262"/>
      <c r="C42" s="262"/>
      <c r="D42" s="31" t="s">
        <v>59</v>
      </c>
      <c r="E42" s="263"/>
      <c r="F42" s="263"/>
      <c r="G42" s="263"/>
      <c r="H42" s="31" t="s">
        <v>27</v>
      </c>
      <c r="I42" s="217"/>
      <c r="J42" s="281"/>
      <c r="K42" s="227"/>
      <c r="L42" s="227"/>
      <c r="M42" s="227"/>
      <c r="N42" s="227"/>
      <c r="O42" s="227"/>
      <c r="P42" s="227"/>
      <c r="Q42" s="227"/>
      <c r="R42" s="228"/>
    </row>
    <row r="43" spans="1:18" ht="14.65" thickBot="1">
      <c r="A43" s="184"/>
      <c r="B43" s="262"/>
      <c r="C43" s="262"/>
      <c r="D43" s="31"/>
      <c r="E43" s="263"/>
      <c r="F43" s="263"/>
      <c r="G43" s="263"/>
      <c r="H43" s="31" t="s">
        <v>73</v>
      </c>
      <c r="I43" s="217"/>
      <c r="J43" s="281"/>
      <c r="K43" s="227"/>
      <c r="L43" s="227"/>
      <c r="M43" s="227"/>
      <c r="N43" s="227"/>
      <c r="O43" s="227"/>
      <c r="P43" s="227"/>
      <c r="Q43" s="227"/>
      <c r="R43" s="228"/>
    </row>
    <row r="44" spans="1:18" ht="14.65" thickBot="1">
      <c r="A44" s="166"/>
      <c r="B44" s="262"/>
      <c r="C44" s="262"/>
      <c r="D44" s="79"/>
      <c r="E44" s="263"/>
      <c r="F44" s="263"/>
      <c r="G44" s="263"/>
      <c r="H44" s="31" t="s">
        <v>75</v>
      </c>
      <c r="I44" s="217"/>
      <c r="J44" s="281"/>
      <c r="K44" s="227"/>
      <c r="L44" s="227"/>
      <c r="M44" s="227"/>
      <c r="N44" s="227"/>
      <c r="O44" s="227"/>
      <c r="P44" s="227"/>
      <c r="Q44" s="227"/>
      <c r="R44" s="228"/>
    </row>
    <row r="45" spans="1:18" ht="27.4" thickBot="1">
      <c r="A45" s="178" t="s">
        <v>344</v>
      </c>
      <c r="B45" s="264" t="s">
        <v>345</v>
      </c>
      <c r="C45" s="45" t="s">
        <v>346</v>
      </c>
      <c r="D45" s="46" t="s">
        <v>66</v>
      </c>
      <c r="E45" s="46" t="s">
        <v>347</v>
      </c>
      <c r="F45" s="229" t="s">
        <v>85</v>
      </c>
      <c r="G45" s="229"/>
      <c r="H45" s="229"/>
      <c r="I45" s="216" t="s">
        <v>101</v>
      </c>
      <c r="J45" s="261"/>
      <c r="K45" s="227">
        <v>0</v>
      </c>
      <c r="L45" s="227">
        <v>0</v>
      </c>
      <c r="M45" s="227">
        <v>0</v>
      </c>
      <c r="N45" s="227">
        <v>0</v>
      </c>
      <c r="O45" s="227">
        <v>0</v>
      </c>
      <c r="P45" s="227">
        <v>0</v>
      </c>
      <c r="Q45" s="227">
        <v>0</v>
      </c>
      <c r="R45" s="227">
        <v>0</v>
      </c>
    </row>
    <row r="46" spans="1:18" ht="27.4" thickBot="1">
      <c r="A46" s="179"/>
      <c r="B46" s="264"/>
      <c r="C46" s="45" t="s">
        <v>348</v>
      </c>
      <c r="D46" s="46" t="s">
        <v>59</v>
      </c>
      <c r="E46" s="46" t="s">
        <v>328</v>
      </c>
      <c r="F46" s="229"/>
      <c r="G46" s="229"/>
      <c r="H46" s="229"/>
      <c r="I46" s="216"/>
      <c r="J46" s="261"/>
      <c r="K46" s="227"/>
      <c r="L46" s="227"/>
      <c r="M46" s="227"/>
      <c r="N46" s="227"/>
      <c r="O46" s="227"/>
      <c r="P46" s="227"/>
      <c r="Q46" s="227"/>
      <c r="R46" s="227"/>
    </row>
    <row r="47" spans="1:18" ht="14.65" thickBot="1">
      <c r="A47" s="178" t="s">
        <v>349</v>
      </c>
      <c r="B47" s="264" t="s">
        <v>350</v>
      </c>
      <c r="C47" s="45" t="s">
        <v>351</v>
      </c>
      <c r="D47" s="46" t="s">
        <v>66</v>
      </c>
      <c r="E47" s="229" t="s">
        <v>84</v>
      </c>
      <c r="F47" s="229" t="s">
        <v>85</v>
      </c>
      <c r="G47" s="229"/>
      <c r="H47" s="229"/>
      <c r="I47" s="216" t="s">
        <v>101</v>
      </c>
      <c r="J47" s="261"/>
      <c r="K47" s="227">
        <v>0</v>
      </c>
      <c r="L47" s="227">
        <v>0</v>
      </c>
      <c r="M47" s="227">
        <v>0</v>
      </c>
      <c r="N47" s="227">
        <v>0</v>
      </c>
      <c r="O47" s="227">
        <v>0</v>
      </c>
      <c r="P47" s="227">
        <v>0</v>
      </c>
      <c r="Q47" s="227">
        <v>0</v>
      </c>
      <c r="R47" s="227">
        <v>0</v>
      </c>
    </row>
    <row r="48" spans="1:18" ht="14.65" thickBot="1">
      <c r="A48" s="179"/>
      <c r="B48" s="264"/>
      <c r="C48" s="45" t="s">
        <v>352</v>
      </c>
      <c r="D48" s="46" t="s">
        <v>59</v>
      </c>
      <c r="E48" s="229"/>
      <c r="F48" s="229"/>
      <c r="G48" s="229"/>
      <c r="H48" s="229"/>
      <c r="I48" s="216"/>
      <c r="J48" s="261"/>
      <c r="K48" s="227"/>
      <c r="L48" s="227"/>
      <c r="M48" s="227"/>
      <c r="N48" s="227"/>
      <c r="O48" s="227"/>
      <c r="P48" s="227"/>
      <c r="Q48" s="227"/>
      <c r="R48" s="227"/>
    </row>
    <row r="49" spans="1:18" ht="14.65" thickBot="1">
      <c r="A49" s="178" t="s">
        <v>353</v>
      </c>
      <c r="B49" s="264" t="s">
        <v>354</v>
      </c>
      <c r="C49" s="45" t="s">
        <v>355</v>
      </c>
      <c r="D49" s="229" t="s">
        <v>66</v>
      </c>
      <c r="E49" s="46" t="s">
        <v>356</v>
      </c>
      <c r="F49" s="229" t="s">
        <v>85</v>
      </c>
      <c r="G49" s="229"/>
      <c r="H49" s="229"/>
      <c r="I49" s="216" t="s">
        <v>101</v>
      </c>
      <c r="J49" s="281">
        <v>19</v>
      </c>
      <c r="K49" s="227">
        <v>0</v>
      </c>
      <c r="L49" s="227">
        <v>0</v>
      </c>
      <c r="M49" s="227">
        <v>0</v>
      </c>
      <c r="N49" s="227">
        <v>0</v>
      </c>
      <c r="O49" s="227">
        <v>0</v>
      </c>
      <c r="P49" s="227">
        <v>0</v>
      </c>
      <c r="Q49" s="227">
        <v>0</v>
      </c>
      <c r="R49" s="228">
        <v>0.67010950767569943</v>
      </c>
    </row>
    <row r="50" spans="1:18" ht="14.65" thickBot="1">
      <c r="A50" s="179"/>
      <c r="B50" s="264"/>
      <c r="C50" s="45" t="s">
        <v>357</v>
      </c>
      <c r="D50" s="229"/>
      <c r="E50" s="46" t="s">
        <v>70</v>
      </c>
      <c r="F50" s="229"/>
      <c r="G50" s="229"/>
      <c r="H50" s="229"/>
      <c r="I50" s="216"/>
      <c r="J50" s="281"/>
      <c r="K50" s="227"/>
      <c r="L50" s="227"/>
      <c r="M50" s="227"/>
      <c r="N50" s="227"/>
      <c r="O50" s="227"/>
      <c r="P50" s="227"/>
      <c r="Q50" s="227"/>
      <c r="R50" s="228"/>
    </row>
    <row r="51" spans="1:18" ht="27.4" thickBot="1">
      <c r="A51" s="165" t="s">
        <v>358</v>
      </c>
      <c r="B51" s="262" t="s">
        <v>359</v>
      </c>
      <c r="C51" s="30" t="s">
        <v>360</v>
      </c>
      <c r="D51" s="31" t="s">
        <v>66</v>
      </c>
      <c r="E51" s="31" t="s">
        <v>361</v>
      </c>
      <c r="F51" s="263" t="s">
        <v>362</v>
      </c>
      <c r="G51" s="263" t="s">
        <v>362</v>
      </c>
      <c r="H51" s="31" t="s">
        <v>30</v>
      </c>
      <c r="I51" s="217" t="s">
        <v>86</v>
      </c>
      <c r="J51" s="281"/>
      <c r="K51" s="227"/>
      <c r="L51" s="227"/>
      <c r="M51" s="227"/>
      <c r="N51" s="227"/>
      <c r="O51" s="227"/>
      <c r="P51" s="227"/>
      <c r="Q51" s="227"/>
      <c r="R51" s="228"/>
    </row>
    <row r="52" spans="1:18" ht="27.4" thickBot="1">
      <c r="A52" s="184"/>
      <c r="B52" s="262"/>
      <c r="C52" s="30" t="s">
        <v>363</v>
      </c>
      <c r="D52" s="31" t="s">
        <v>312</v>
      </c>
      <c r="E52" s="31" t="s">
        <v>218</v>
      </c>
      <c r="F52" s="263"/>
      <c r="G52" s="263"/>
      <c r="H52" s="31" t="s">
        <v>31</v>
      </c>
      <c r="I52" s="217"/>
      <c r="J52" s="281"/>
      <c r="K52" s="227"/>
      <c r="L52" s="227"/>
      <c r="M52" s="227"/>
      <c r="N52" s="227"/>
      <c r="O52" s="227"/>
      <c r="P52" s="227"/>
      <c r="Q52" s="227"/>
      <c r="R52" s="228"/>
    </row>
    <row r="53" spans="1:18" ht="14.65" thickBot="1">
      <c r="A53" s="166"/>
      <c r="B53" s="262"/>
      <c r="C53" s="30" t="s">
        <v>364</v>
      </c>
      <c r="D53" s="79"/>
      <c r="E53" s="79"/>
      <c r="F53" s="263"/>
      <c r="G53" s="263"/>
      <c r="H53" s="79"/>
      <c r="I53" s="217"/>
      <c r="J53" s="281"/>
      <c r="K53" s="227"/>
      <c r="L53" s="227"/>
      <c r="M53" s="227"/>
      <c r="N53" s="227"/>
      <c r="O53" s="227"/>
      <c r="P53" s="227"/>
      <c r="Q53" s="227"/>
      <c r="R53" s="228"/>
    </row>
    <row r="54" spans="1:18" ht="14.65" thickBot="1">
      <c r="A54" s="165" t="s">
        <v>365</v>
      </c>
      <c r="B54" s="262" t="s">
        <v>366</v>
      </c>
      <c r="C54" s="30" t="s">
        <v>355</v>
      </c>
      <c r="D54" s="31" t="s">
        <v>66</v>
      </c>
      <c r="E54" s="31" t="s">
        <v>356</v>
      </c>
      <c r="F54" s="263" t="s">
        <v>85</v>
      </c>
      <c r="G54" s="263"/>
      <c r="H54" s="263"/>
      <c r="I54" s="217" t="s">
        <v>86</v>
      </c>
      <c r="J54" s="280"/>
      <c r="K54" s="227">
        <v>0</v>
      </c>
      <c r="L54" s="227">
        <v>0</v>
      </c>
      <c r="M54" s="227">
        <v>0</v>
      </c>
      <c r="N54" s="227">
        <v>0</v>
      </c>
      <c r="O54" s="227">
        <v>0</v>
      </c>
      <c r="P54" s="227">
        <v>0</v>
      </c>
      <c r="Q54" s="227">
        <v>0</v>
      </c>
      <c r="R54" s="227">
        <v>0</v>
      </c>
    </row>
    <row r="55" spans="1:18" ht="27.4" thickBot="1">
      <c r="A55" s="166"/>
      <c r="B55" s="262"/>
      <c r="C55" s="30" t="s">
        <v>367</v>
      </c>
      <c r="D55" s="31" t="s">
        <v>109</v>
      </c>
      <c r="E55" s="31" t="s">
        <v>368</v>
      </c>
      <c r="F55" s="263"/>
      <c r="G55" s="263"/>
      <c r="H55" s="263"/>
      <c r="I55" s="217"/>
      <c r="J55" s="280"/>
      <c r="K55" s="227"/>
      <c r="L55" s="227"/>
      <c r="M55" s="227"/>
      <c r="N55" s="227"/>
      <c r="O55" s="227"/>
      <c r="P55" s="227"/>
      <c r="Q55" s="227"/>
      <c r="R55" s="227"/>
    </row>
    <row r="56" spans="1:18" ht="14.65" thickBot="1">
      <c r="A56" s="178" t="s">
        <v>369</v>
      </c>
      <c r="B56" s="264" t="s">
        <v>370</v>
      </c>
      <c r="C56" s="45" t="s">
        <v>371</v>
      </c>
      <c r="D56" s="229" t="s">
        <v>66</v>
      </c>
      <c r="E56" s="229" t="s">
        <v>372</v>
      </c>
      <c r="F56" s="229" t="s">
        <v>85</v>
      </c>
      <c r="G56" s="229"/>
      <c r="H56" s="229"/>
      <c r="I56" s="216" t="s">
        <v>101</v>
      </c>
      <c r="J56" s="261"/>
      <c r="K56" s="227">
        <v>0</v>
      </c>
      <c r="L56" s="227">
        <v>0</v>
      </c>
      <c r="M56" s="227">
        <v>0</v>
      </c>
      <c r="N56" s="227">
        <v>0</v>
      </c>
      <c r="O56" s="227">
        <v>0</v>
      </c>
      <c r="P56" s="227">
        <v>0</v>
      </c>
      <c r="Q56" s="227">
        <v>0</v>
      </c>
      <c r="R56" s="227">
        <v>0</v>
      </c>
    </row>
    <row r="57" spans="1:18" ht="14.65" thickBot="1">
      <c r="A57" s="179"/>
      <c r="B57" s="264"/>
      <c r="C57" s="45" t="s">
        <v>373</v>
      </c>
      <c r="D57" s="229"/>
      <c r="E57" s="229"/>
      <c r="F57" s="229"/>
      <c r="G57" s="229"/>
      <c r="H57" s="229"/>
      <c r="I57" s="216"/>
      <c r="J57" s="261"/>
      <c r="K57" s="227"/>
      <c r="L57" s="227"/>
      <c r="M57" s="227"/>
      <c r="N57" s="227"/>
      <c r="O57" s="227"/>
      <c r="P57" s="227"/>
      <c r="Q57" s="227"/>
      <c r="R57" s="227"/>
    </row>
    <row r="58" spans="1:18" ht="14.65" thickBot="1">
      <c r="A58" s="178" t="s">
        <v>374</v>
      </c>
      <c r="B58" s="264" t="s">
        <v>375</v>
      </c>
      <c r="C58" s="45" t="s">
        <v>355</v>
      </c>
      <c r="D58" s="229" t="s">
        <v>66</v>
      </c>
      <c r="E58" s="229" t="s">
        <v>84</v>
      </c>
      <c r="F58" s="229" t="s">
        <v>85</v>
      </c>
      <c r="G58" s="229"/>
      <c r="H58" s="229"/>
      <c r="I58" s="216" t="s">
        <v>101</v>
      </c>
      <c r="J58" s="283"/>
      <c r="K58" s="227">
        <v>0</v>
      </c>
      <c r="L58" s="227">
        <v>0</v>
      </c>
      <c r="M58" s="227">
        <v>0</v>
      </c>
      <c r="N58" s="227">
        <v>0</v>
      </c>
      <c r="O58" s="227">
        <v>0</v>
      </c>
      <c r="P58" s="227">
        <v>0</v>
      </c>
      <c r="Q58" s="227">
        <v>0</v>
      </c>
      <c r="R58" s="227">
        <v>0</v>
      </c>
    </row>
    <row r="59" spans="1:18" ht="30" customHeight="1" thickBot="1">
      <c r="A59" s="179"/>
      <c r="B59" s="264"/>
      <c r="C59" s="45" t="s">
        <v>376</v>
      </c>
      <c r="D59" s="229"/>
      <c r="E59" s="229"/>
      <c r="F59" s="229"/>
      <c r="G59" s="229"/>
      <c r="H59" s="229"/>
      <c r="I59" s="216"/>
      <c r="J59" s="283"/>
      <c r="K59" s="227"/>
      <c r="L59" s="227"/>
      <c r="M59" s="227"/>
      <c r="N59" s="227"/>
      <c r="O59" s="227"/>
      <c r="P59" s="227"/>
      <c r="Q59" s="227"/>
      <c r="R59" s="227"/>
    </row>
    <row r="60" spans="1:18" ht="14.65" thickBot="1">
      <c r="A60" s="165" t="s">
        <v>377</v>
      </c>
      <c r="B60" s="262" t="s">
        <v>378</v>
      </c>
      <c r="C60" s="262" t="s">
        <v>379</v>
      </c>
      <c r="D60" s="31" t="s">
        <v>380</v>
      </c>
      <c r="E60" s="263" t="s">
        <v>84</v>
      </c>
      <c r="F60" s="263" t="s">
        <v>85</v>
      </c>
      <c r="G60" s="263"/>
      <c r="H60" s="263"/>
      <c r="I60" s="217" t="s">
        <v>86</v>
      </c>
      <c r="J60" s="217"/>
      <c r="K60" s="227">
        <v>0</v>
      </c>
      <c r="L60" s="227">
        <v>0</v>
      </c>
      <c r="M60" s="227">
        <v>0</v>
      </c>
      <c r="N60" s="227">
        <v>0</v>
      </c>
      <c r="O60" s="227">
        <v>0</v>
      </c>
      <c r="P60" s="227">
        <v>0</v>
      </c>
      <c r="Q60" s="227">
        <v>0</v>
      </c>
      <c r="R60" s="227">
        <v>0</v>
      </c>
    </row>
    <row r="61" spans="1:18" ht="14.65" thickBot="1">
      <c r="A61" s="166"/>
      <c r="B61" s="262"/>
      <c r="C61" s="262"/>
      <c r="D61" s="31" t="s">
        <v>66</v>
      </c>
      <c r="E61" s="263"/>
      <c r="F61" s="263"/>
      <c r="G61" s="263"/>
      <c r="H61" s="263"/>
      <c r="I61" s="217"/>
      <c r="J61" s="217"/>
      <c r="K61" s="227"/>
      <c r="L61" s="227"/>
      <c r="M61" s="227"/>
      <c r="N61" s="227"/>
      <c r="O61" s="227"/>
      <c r="P61" s="227"/>
      <c r="Q61" s="227"/>
      <c r="R61" s="227"/>
    </row>
    <row r="62" spans="1:18" ht="14.65" thickBot="1">
      <c r="A62" s="44" t="s">
        <v>381</v>
      </c>
      <c r="B62" s="45" t="s">
        <v>382</v>
      </c>
      <c r="C62" s="45" t="s">
        <v>383</v>
      </c>
      <c r="D62" s="46" t="s">
        <v>66</v>
      </c>
      <c r="E62" s="46" t="s">
        <v>35</v>
      </c>
      <c r="F62" s="229" t="s">
        <v>85</v>
      </c>
      <c r="G62" s="229"/>
      <c r="H62" s="229"/>
      <c r="I62" s="69" t="s">
        <v>101</v>
      </c>
      <c r="J62" s="4"/>
      <c r="K62" s="76">
        <v>0</v>
      </c>
      <c r="L62" s="76">
        <v>0</v>
      </c>
      <c r="M62" s="76">
        <v>0</v>
      </c>
      <c r="N62" s="76">
        <v>0</v>
      </c>
      <c r="O62" s="76">
        <v>0</v>
      </c>
      <c r="P62" s="76">
        <v>0</v>
      </c>
      <c r="Q62" s="76">
        <v>0</v>
      </c>
      <c r="R62" s="76">
        <v>0</v>
      </c>
    </row>
    <row r="63" spans="1:18" ht="14.65" thickBot="1">
      <c r="A63" s="165" t="s">
        <v>384</v>
      </c>
      <c r="B63" s="262" t="s">
        <v>385</v>
      </c>
      <c r="C63" s="262" t="s">
        <v>386</v>
      </c>
      <c r="D63" s="31" t="s">
        <v>66</v>
      </c>
      <c r="E63" s="263" t="s">
        <v>84</v>
      </c>
      <c r="F63" s="263" t="s">
        <v>85</v>
      </c>
      <c r="G63" s="263"/>
      <c r="H63" s="263"/>
      <c r="I63" s="217" t="s">
        <v>86</v>
      </c>
      <c r="J63" s="279"/>
      <c r="K63" s="227">
        <v>0</v>
      </c>
      <c r="L63" s="227">
        <v>0</v>
      </c>
      <c r="M63" s="227">
        <v>0</v>
      </c>
      <c r="N63" s="227">
        <v>0</v>
      </c>
      <c r="O63" s="227">
        <v>0</v>
      </c>
      <c r="P63" s="227">
        <v>0</v>
      </c>
      <c r="Q63" s="227">
        <v>0</v>
      </c>
      <c r="R63" s="227">
        <v>0</v>
      </c>
    </row>
    <row r="64" spans="1:18" ht="14.65" thickBot="1">
      <c r="A64" s="166"/>
      <c r="B64" s="262"/>
      <c r="C64" s="262"/>
      <c r="D64" s="31" t="s">
        <v>380</v>
      </c>
      <c r="E64" s="263"/>
      <c r="F64" s="263"/>
      <c r="G64" s="263"/>
      <c r="H64" s="263"/>
      <c r="I64" s="217"/>
      <c r="J64" s="279"/>
      <c r="K64" s="227"/>
      <c r="L64" s="227"/>
      <c r="M64" s="227"/>
      <c r="N64" s="227"/>
      <c r="O64" s="227"/>
      <c r="P64" s="227"/>
      <c r="Q64" s="227"/>
      <c r="R64" s="227"/>
    </row>
    <row r="65" spans="1:18" ht="14.65" thickBot="1">
      <c r="A65" s="165" t="s">
        <v>387</v>
      </c>
      <c r="B65" s="262" t="s">
        <v>388</v>
      </c>
      <c r="C65" s="262" t="s">
        <v>192</v>
      </c>
      <c r="D65" s="31" t="s">
        <v>389</v>
      </c>
      <c r="E65" s="263" t="s">
        <v>70</v>
      </c>
      <c r="F65" s="263" t="s">
        <v>390</v>
      </c>
      <c r="G65" s="263" t="s">
        <v>53</v>
      </c>
      <c r="H65" s="31" t="s">
        <v>30</v>
      </c>
      <c r="I65" s="217" t="s">
        <v>86</v>
      </c>
      <c r="J65" s="279"/>
      <c r="K65" s="227">
        <v>0</v>
      </c>
      <c r="L65" s="227">
        <v>0</v>
      </c>
      <c r="M65" s="227">
        <v>0</v>
      </c>
      <c r="N65" s="227">
        <v>0</v>
      </c>
      <c r="O65" s="227">
        <v>0</v>
      </c>
      <c r="P65" s="227">
        <v>0</v>
      </c>
      <c r="Q65" s="227">
        <v>0</v>
      </c>
      <c r="R65" s="227">
        <v>0</v>
      </c>
    </row>
    <row r="66" spans="1:18" ht="14.65" thickBot="1">
      <c r="A66" s="184"/>
      <c r="B66" s="262"/>
      <c r="C66" s="262"/>
      <c r="D66" s="31" t="s">
        <v>59</v>
      </c>
      <c r="E66" s="263"/>
      <c r="F66" s="263"/>
      <c r="G66" s="263"/>
      <c r="H66" s="31" t="s">
        <v>42</v>
      </c>
      <c r="I66" s="217"/>
      <c r="J66" s="279"/>
      <c r="K66" s="227"/>
      <c r="L66" s="227"/>
      <c r="M66" s="227"/>
      <c r="N66" s="227"/>
      <c r="O66" s="227"/>
      <c r="P66" s="227"/>
      <c r="Q66" s="227"/>
      <c r="R66" s="227"/>
    </row>
    <row r="67" spans="1:18" ht="14.65" thickBot="1">
      <c r="A67" s="166"/>
      <c r="B67" s="262"/>
      <c r="C67" s="262"/>
      <c r="D67" s="31" t="s">
        <v>238</v>
      </c>
      <c r="E67" s="263"/>
      <c r="F67" s="263"/>
      <c r="G67" s="263"/>
      <c r="H67" s="31" t="s">
        <v>31</v>
      </c>
      <c r="I67" s="217"/>
      <c r="J67" s="279"/>
      <c r="K67" s="227"/>
      <c r="L67" s="227"/>
      <c r="M67" s="227"/>
      <c r="N67" s="227"/>
      <c r="O67" s="227"/>
      <c r="P67" s="227"/>
      <c r="Q67" s="227"/>
      <c r="R67" s="227"/>
    </row>
    <row r="68" spans="1:18" ht="14.65" thickBot="1">
      <c r="A68" s="146" t="s">
        <v>391</v>
      </c>
      <c r="B68" s="260" t="s">
        <v>392</v>
      </c>
      <c r="C68" s="3" t="s">
        <v>393</v>
      </c>
      <c r="D68" s="261" t="s">
        <v>66</v>
      </c>
      <c r="E68" s="4" t="s">
        <v>51</v>
      </c>
      <c r="F68" s="229" t="s">
        <v>394</v>
      </c>
      <c r="G68" s="229" t="s">
        <v>53</v>
      </c>
      <c r="H68" s="46" t="s">
        <v>30</v>
      </c>
      <c r="I68" s="216" t="s">
        <v>101</v>
      </c>
      <c r="J68" s="216"/>
      <c r="K68" s="227">
        <v>0</v>
      </c>
      <c r="L68" s="227">
        <v>0</v>
      </c>
      <c r="M68" s="227">
        <v>0</v>
      </c>
      <c r="N68" s="227">
        <v>0</v>
      </c>
      <c r="O68" s="227">
        <v>0</v>
      </c>
      <c r="P68" s="227">
        <v>0</v>
      </c>
      <c r="Q68" s="227">
        <v>0</v>
      </c>
      <c r="R68" s="227">
        <v>0</v>
      </c>
    </row>
    <row r="69" spans="1:18" ht="27.4" thickBot="1">
      <c r="A69" s="147"/>
      <c r="B69" s="260"/>
      <c r="C69" s="3" t="s">
        <v>395</v>
      </c>
      <c r="D69" s="261"/>
      <c r="E69" s="4" t="s">
        <v>70</v>
      </c>
      <c r="F69" s="229"/>
      <c r="G69" s="229"/>
      <c r="H69" s="46" t="s">
        <v>42</v>
      </c>
      <c r="I69" s="216"/>
      <c r="J69" s="216"/>
      <c r="K69" s="227"/>
      <c r="L69" s="227"/>
      <c r="M69" s="227"/>
      <c r="N69" s="227"/>
      <c r="O69" s="227"/>
      <c r="P69" s="227"/>
      <c r="Q69" s="227"/>
      <c r="R69" s="227"/>
    </row>
    <row r="70" spans="1:18" ht="14.65" thickBot="1">
      <c r="A70" s="259"/>
      <c r="B70" s="260"/>
      <c r="C70" s="80"/>
      <c r="D70" s="261"/>
      <c r="E70" s="80"/>
      <c r="F70" s="229"/>
      <c r="G70" s="229"/>
      <c r="H70" s="46" t="s">
        <v>31</v>
      </c>
      <c r="I70" s="216"/>
      <c r="J70" s="216"/>
      <c r="K70" s="227"/>
      <c r="L70" s="227"/>
      <c r="M70" s="227"/>
      <c r="N70" s="227"/>
      <c r="O70" s="227"/>
      <c r="P70" s="227"/>
      <c r="Q70" s="227"/>
      <c r="R70" s="227"/>
    </row>
    <row r="72" spans="1:18">
      <c r="I72" s="92" t="s">
        <v>219</v>
      </c>
      <c r="J72" s="90">
        <f>SUM(J5:J71)</f>
        <v>718</v>
      </c>
      <c r="K72" s="100">
        <v>-8</v>
      </c>
      <c r="L72" s="93">
        <v>-1</v>
      </c>
      <c r="M72" s="90"/>
      <c r="N72" s="90"/>
      <c r="O72" s="90"/>
      <c r="P72" s="100">
        <v>-4.5999999999999996</v>
      </c>
      <c r="Q72" s="90"/>
      <c r="R72" s="100">
        <f>SUM(R5:R71)</f>
        <v>5.8128897137842035</v>
      </c>
    </row>
    <row r="74" spans="1:18" ht="14.25" customHeight="1">
      <c r="A74" s="110" t="s">
        <v>220</v>
      </c>
      <c r="B74" s="256" t="s">
        <v>396</v>
      </c>
      <c r="C74" s="256"/>
      <c r="D74" s="131"/>
      <c r="E74" s="131"/>
      <c r="F74" s="131"/>
    </row>
    <row r="75" spans="1:18" ht="14.25" customHeight="1">
      <c r="A75" s="110"/>
      <c r="B75" s="256"/>
      <c r="C75" s="256"/>
      <c r="D75" s="131"/>
      <c r="E75" s="131"/>
      <c r="F75" s="131"/>
    </row>
    <row r="76" spans="1:18" ht="14.25" customHeight="1">
      <c r="A76" s="110" t="s">
        <v>222</v>
      </c>
      <c r="B76" s="256" t="s">
        <v>397</v>
      </c>
      <c r="C76" s="257"/>
      <c r="D76" s="131"/>
      <c r="E76" s="131"/>
      <c r="F76" s="131"/>
    </row>
    <row r="77" spans="1:18" ht="14.25" customHeight="1">
      <c r="A77" s="110"/>
      <c r="B77" s="257"/>
      <c r="C77" s="257"/>
      <c r="D77" s="131"/>
      <c r="E77" s="131"/>
      <c r="F77" s="131"/>
    </row>
    <row r="78" spans="1:18" ht="14.25" customHeight="1">
      <c r="A78" s="110" t="s">
        <v>398</v>
      </c>
      <c r="B78" s="131" t="s">
        <v>399</v>
      </c>
      <c r="C78" s="131"/>
      <c r="D78" s="131"/>
      <c r="E78" s="131"/>
      <c r="F78" s="131"/>
    </row>
    <row r="79" spans="1:18">
      <c r="A79" s="103" t="s">
        <v>400</v>
      </c>
      <c r="B79" s="256" t="s">
        <v>223</v>
      </c>
      <c r="C79" s="256"/>
      <c r="D79" s="256"/>
      <c r="E79" s="257"/>
      <c r="F79" s="257"/>
    </row>
    <row r="80" spans="1:18">
      <c r="B80" s="257"/>
      <c r="C80" s="257"/>
      <c r="D80" s="257"/>
      <c r="E80" s="257"/>
      <c r="F80" s="257"/>
    </row>
  </sheetData>
  <mergeCells count="373">
    <mergeCell ref="Q22:Q24"/>
    <mergeCell ref="R22:R24"/>
    <mergeCell ref="J19:J21"/>
    <mergeCell ref="K19:K21"/>
    <mergeCell ref="L19:L21"/>
    <mergeCell ref="M19:M21"/>
    <mergeCell ref="N19:N21"/>
    <mergeCell ref="O19:O21"/>
    <mergeCell ref="P19:P21"/>
    <mergeCell ref="Q19:Q21"/>
    <mergeCell ref="R19:R21"/>
    <mergeCell ref="J22:J24"/>
    <mergeCell ref="K22:K24"/>
    <mergeCell ref="J17:J18"/>
    <mergeCell ref="K17:K18"/>
    <mergeCell ref="L17:L18"/>
    <mergeCell ref="M17:M18"/>
    <mergeCell ref="N17:N18"/>
    <mergeCell ref="O17:O18"/>
    <mergeCell ref="P17:P18"/>
    <mergeCell ref="Q17:Q18"/>
    <mergeCell ref="R17:R18"/>
    <mergeCell ref="J14:J16"/>
    <mergeCell ref="K14:K16"/>
    <mergeCell ref="L14:L16"/>
    <mergeCell ref="M14:M16"/>
    <mergeCell ref="N14:N16"/>
    <mergeCell ref="O14:O16"/>
    <mergeCell ref="P14:P16"/>
    <mergeCell ref="Q14:Q16"/>
    <mergeCell ref="R14:R16"/>
    <mergeCell ref="J11:J12"/>
    <mergeCell ref="K11:K12"/>
    <mergeCell ref="L11:L12"/>
    <mergeCell ref="M11:M12"/>
    <mergeCell ref="N11:N12"/>
    <mergeCell ref="O11:O12"/>
    <mergeCell ref="P11:P12"/>
    <mergeCell ref="Q11:Q12"/>
    <mergeCell ref="R11:R12"/>
    <mergeCell ref="J9:J10"/>
    <mergeCell ref="K9:K10"/>
    <mergeCell ref="L9:L10"/>
    <mergeCell ref="M9:M10"/>
    <mergeCell ref="N9:N10"/>
    <mergeCell ref="O9:O10"/>
    <mergeCell ref="P9:P10"/>
    <mergeCell ref="Q9:Q10"/>
    <mergeCell ref="R9:R10"/>
    <mergeCell ref="Q68:Q70"/>
    <mergeCell ref="R68:R70"/>
    <mergeCell ref="J58:J59"/>
    <mergeCell ref="J56:J57"/>
    <mergeCell ref="K56:K57"/>
    <mergeCell ref="K58:K59"/>
    <mergeCell ref="L58:L59"/>
    <mergeCell ref="M58:M59"/>
    <mergeCell ref="N58:N59"/>
    <mergeCell ref="O58:O59"/>
    <mergeCell ref="P58:P59"/>
    <mergeCell ref="Q58:Q59"/>
    <mergeCell ref="R58:R59"/>
    <mergeCell ref="L56:L57"/>
    <mergeCell ref="M56:M57"/>
    <mergeCell ref="N56:N57"/>
    <mergeCell ref="O56:O57"/>
    <mergeCell ref="P56:P57"/>
    <mergeCell ref="Q56:Q57"/>
    <mergeCell ref="R56:R57"/>
    <mergeCell ref="J68:J70"/>
    <mergeCell ref="K68:K70"/>
    <mergeCell ref="L68:L70"/>
    <mergeCell ref="M68:M70"/>
    <mergeCell ref="N68:N70"/>
    <mergeCell ref="O68:O70"/>
    <mergeCell ref="P68:P70"/>
    <mergeCell ref="L22:L24"/>
    <mergeCell ref="M22:M24"/>
    <mergeCell ref="N22:N24"/>
    <mergeCell ref="O22:O24"/>
    <mergeCell ref="P22:P24"/>
    <mergeCell ref="J25:J26"/>
    <mergeCell ref="K25:K26"/>
    <mergeCell ref="L25:L26"/>
    <mergeCell ref="M25:M26"/>
    <mergeCell ref="N25:N26"/>
    <mergeCell ref="O25:O26"/>
    <mergeCell ref="P25:P26"/>
    <mergeCell ref="J31:J33"/>
    <mergeCell ref="K31:K33"/>
    <mergeCell ref="L31:L33"/>
    <mergeCell ref="M31:M33"/>
    <mergeCell ref="N31:N33"/>
    <mergeCell ref="O31:O33"/>
    <mergeCell ref="P31:P33"/>
    <mergeCell ref="J37:J40"/>
    <mergeCell ref="K37:K40"/>
    <mergeCell ref="Q25:Q26"/>
    <mergeCell ref="R25:R26"/>
    <mergeCell ref="J28:J30"/>
    <mergeCell ref="K28:K30"/>
    <mergeCell ref="L28:L30"/>
    <mergeCell ref="M28:M30"/>
    <mergeCell ref="N28:N30"/>
    <mergeCell ref="O28:O30"/>
    <mergeCell ref="P28:P30"/>
    <mergeCell ref="Q28:Q30"/>
    <mergeCell ref="R28:R30"/>
    <mergeCell ref="Q31:Q33"/>
    <mergeCell ref="R31:R33"/>
    <mergeCell ref="J34:J36"/>
    <mergeCell ref="K34:K36"/>
    <mergeCell ref="L34:L36"/>
    <mergeCell ref="M34:M36"/>
    <mergeCell ref="N34:N36"/>
    <mergeCell ref="O34:O36"/>
    <mergeCell ref="P34:P36"/>
    <mergeCell ref="Q34:Q36"/>
    <mergeCell ref="R34:R36"/>
    <mergeCell ref="L37:L40"/>
    <mergeCell ref="M37:M40"/>
    <mergeCell ref="N37:N40"/>
    <mergeCell ref="O37:O40"/>
    <mergeCell ref="P37:P40"/>
    <mergeCell ref="Q37:Q40"/>
    <mergeCell ref="R37:R40"/>
    <mergeCell ref="J41:J44"/>
    <mergeCell ref="K41:K44"/>
    <mergeCell ref="L41:L44"/>
    <mergeCell ref="M41:M44"/>
    <mergeCell ref="N41:N44"/>
    <mergeCell ref="O41:O44"/>
    <mergeCell ref="P41:P44"/>
    <mergeCell ref="Q41:Q44"/>
    <mergeCell ref="R41:R44"/>
    <mergeCell ref="J45:J46"/>
    <mergeCell ref="K45:K46"/>
    <mergeCell ref="L45:L46"/>
    <mergeCell ref="M45:M46"/>
    <mergeCell ref="N45:N46"/>
    <mergeCell ref="O45:O46"/>
    <mergeCell ref="P45:P46"/>
    <mergeCell ref="Q45:Q46"/>
    <mergeCell ref="R45:R46"/>
    <mergeCell ref="K49:K53"/>
    <mergeCell ref="L49:L53"/>
    <mergeCell ref="M49:M53"/>
    <mergeCell ref="N49:N53"/>
    <mergeCell ref="O49:O53"/>
    <mergeCell ref="P49:P53"/>
    <mergeCell ref="Q49:Q53"/>
    <mergeCell ref="R49:R53"/>
    <mergeCell ref="J47:J48"/>
    <mergeCell ref="K47:K48"/>
    <mergeCell ref="L47:L48"/>
    <mergeCell ref="M47:M48"/>
    <mergeCell ref="N47:N48"/>
    <mergeCell ref="O47:O48"/>
    <mergeCell ref="P47:P48"/>
    <mergeCell ref="Q47:Q48"/>
    <mergeCell ref="R47:R48"/>
    <mergeCell ref="J49:J53"/>
    <mergeCell ref="J54:J55"/>
    <mergeCell ref="K54:K55"/>
    <mergeCell ref="L54:L55"/>
    <mergeCell ref="M54:M55"/>
    <mergeCell ref="N54:N55"/>
    <mergeCell ref="O54:O55"/>
    <mergeCell ref="P54:P55"/>
    <mergeCell ref="Q54:Q55"/>
    <mergeCell ref="R54:R55"/>
    <mergeCell ref="J60:J61"/>
    <mergeCell ref="K60:K61"/>
    <mergeCell ref="L60:L61"/>
    <mergeCell ref="M60:M61"/>
    <mergeCell ref="N60:N61"/>
    <mergeCell ref="O60:O61"/>
    <mergeCell ref="P60:P61"/>
    <mergeCell ref="Q60:Q61"/>
    <mergeCell ref="R60:R61"/>
    <mergeCell ref="J63:J64"/>
    <mergeCell ref="K63:K64"/>
    <mergeCell ref="L63:L64"/>
    <mergeCell ref="M63:M64"/>
    <mergeCell ref="N63:N64"/>
    <mergeCell ref="O63:O64"/>
    <mergeCell ref="P63:P64"/>
    <mergeCell ref="Q63:Q64"/>
    <mergeCell ref="R63:R64"/>
    <mergeCell ref="J65:J67"/>
    <mergeCell ref="K65:K67"/>
    <mergeCell ref="L65:L67"/>
    <mergeCell ref="M65:M67"/>
    <mergeCell ref="N65:N67"/>
    <mergeCell ref="O65:O67"/>
    <mergeCell ref="P65:P67"/>
    <mergeCell ref="Q65:Q67"/>
    <mergeCell ref="R65:R67"/>
    <mergeCell ref="J1:J3"/>
    <mergeCell ref="K1:R3"/>
    <mergeCell ref="J5:J8"/>
    <mergeCell ref="K5:K8"/>
    <mergeCell ref="L5:L8"/>
    <mergeCell ref="M5:M8"/>
    <mergeCell ref="N5:N8"/>
    <mergeCell ref="O5:O8"/>
    <mergeCell ref="P5:P8"/>
    <mergeCell ref="Q5:Q8"/>
    <mergeCell ref="R5:R8"/>
    <mergeCell ref="I1:I4"/>
    <mergeCell ref="I5:I8"/>
    <mergeCell ref="A1:A4"/>
    <mergeCell ref="B1:B4"/>
    <mergeCell ref="C1:C4"/>
    <mergeCell ref="E1:E4"/>
    <mergeCell ref="F1:H2"/>
    <mergeCell ref="H3:H4"/>
    <mergeCell ref="H9:H10"/>
    <mergeCell ref="D1:D4"/>
    <mergeCell ref="A11:A12"/>
    <mergeCell ref="B11:B12"/>
    <mergeCell ref="C11:C12"/>
    <mergeCell ref="E11:E12"/>
    <mergeCell ref="F11:F12"/>
    <mergeCell ref="G11:G12"/>
    <mergeCell ref="G5:G8"/>
    <mergeCell ref="A9:A10"/>
    <mergeCell ref="B9:B10"/>
    <mergeCell ref="C9:C10"/>
    <mergeCell ref="F9:F10"/>
    <mergeCell ref="G9:G10"/>
    <mergeCell ref="A5:A8"/>
    <mergeCell ref="B5:B8"/>
    <mergeCell ref="C5:C8"/>
    <mergeCell ref="D5:D8"/>
    <mergeCell ref="E5:E8"/>
    <mergeCell ref="F5:F8"/>
    <mergeCell ref="E9:E10"/>
    <mergeCell ref="A17:A18"/>
    <mergeCell ref="B17:B18"/>
    <mergeCell ref="C17:C18"/>
    <mergeCell ref="D17:D18"/>
    <mergeCell ref="E17:E18"/>
    <mergeCell ref="F17:H18"/>
    <mergeCell ref="F13:H13"/>
    <mergeCell ref="A14:A16"/>
    <mergeCell ref="B14:B16"/>
    <mergeCell ref="C14:C16"/>
    <mergeCell ref="E14:E16"/>
    <mergeCell ref="F14:H16"/>
    <mergeCell ref="G19:G21"/>
    <mergeCell ref="A22:A24"/>
    <mergeCell ref="B22:B24"/>
    <mergeCell ref="D22:D24"/>
    <mergeCell ref="E22:E24"/>
    <mergeCell ref="F22:H24"/>
    <mergeCell ref="A19:A21"/>
    <mergeCell ref="B19:B21"/>
    <mergeCell ref="C19:C21"/>
    <mergeCell ref="D19:D21"/>
    <mergeCell ref="E19:E21"/>
    <mergeCell ref="F19:F21"/>
    <mergeCell ref="F27:H27"/>
    <mergeCell ref="A28:A30"/>
    <mergeCell ref="B28:B30"/>
    <mergeCell ref="E28:E30"/>
    <mergeCell ref="F28:F30"/>
    <mergeCell ref="G28:G30"/>
    <mergeCell ref="A25:A26"/>
    <mergeCell ref="B25:B26"/>
    <mergeCell ref="C25:C26"/>
    <mergeCell ref="E25:E26"/>
    <mergeCell ref="F25:F26"/>
    <mergeCell ref="G25:G26"/>
    <mergeCell ref="A31:A33"/>
    <mergeCell ref="B31:B33"/>
    <mergeCell ref="F31:F33"/>
    <mergeCell ref="G31:G33"/>
    <mergeCell ref="A34:A36"/>
    <mergeCell ref="B34:B36"/>
    <mergeCell ref="C34:C36"/>
    <mergeCell ref="F34:F36"/>
    <mergeCell ref="G34:G36"/>
    <mergeCell ref="A41:A44"/>
    <mergeCell ref="B41:B44"/>
    <mergeCell ref="C41:C44"/>
    <mergeCell ref="E41:E44"/>
    <mergeCell ref="F41:F44"/>
    <mergeCell ref="G41:G44"/>
    <mergeCell ref="A37:A40"/>
    <mergeCell ref="B37:B40"/>
    <mergeCell ref="C37:C40"/>
    <mergeCell ref="E37:E40"/>
    <mergeCell ref="F37:F40"/>
    <mergeCell ref="G37:G40"/>
    <mergeCell ref="A49:A50"/>
    <mergeCell ref="B49:B50"/>
    <mergeCell ref="D49:D50"/>
    <mergeCell ref="F49:H50"/>
    <mergeCell ref="A51:A53"/>
    <mergeCell ref="B51:B53"/>
    <mergeCell ref="F51:F53"/>
    <mergeCell ref="G51:G53"/>
    <mergeCell ref="A45:A46"/>
    <mergeCell ref="B45:B46"/>
    <mergeCell ref="F45:H46"/>
    <mergeCell ref="A47:A48"/>
    <mergeCell ref="B47:B48"/>
    <mergeCell ref="E47:E48"/>
    <mergeCell ref="F47:H48"/>
    <mergeCell ref="E58:E59"/>
    <mergeCell ref="F58:H59"/>
    <mergeCell ref="A60:A61"/>
    <mergeCell ref="B60:B61"/>
    <mergeCell ref="C60:C61"/>
    <mergeCell ref="E60:E61"/>
    <mergeCell ref="F60:H61"/>
    <mergeCell ref="A54:A55"/>
    <mergeCell ref="B54:B55"/>
    <mergeCell ref="F54:H55"/>
    <mergeCell ref="A56:A57"/>
    <mergeCell ref="B56:B57"/>
    <mergeCell ref="D56:D57"/>
    <mergeCell ref="E56:E57"/>
    <mergeCell ref="F56:H57"/>
    <mergeCell ref="I37:I40"/>
    <mergeCell ref="I41:I44"/>
    <mergeCell ref="I51:I53"/>
    <mergeCell ref="I54:I55"/>
    <mergeCell ref="A68:A70"/>
    <mergeCell ref="B68:B70"/>
    <mergeCell ref="D68:D70"/>
    <mergeCell ref="F68:F70"/>
    <mergeCell ref="G68:G70"/>
    <mergeCell ref="A65:A67"/>
    <mergeCell ref="B65:B67"/>
    <mergeCell ref="C65:C67"/>
    <mergeCell ref="E65:E67"/>
    <mergeCell ref="F65:F67"/>
    <mergeCell ref="G65:G67"/>
    <mergeCell ref="F62:H62"/>
    <mergeCell ref="A63:A64"/>
    <mergeCell ref="B63:B64"/>
    <mergeCell ref="C63:C64"/>
    <mergeCell ref="E63:E64"/>
    <mergeCell ref="F63:H64"/>
    <mergeCell ref="A58:A59"/>
    <mergeCell ref="B58:B59"/>
    <mergeCell ref="D58:D59"/>
    <mergeCell ref="B76:C77"/>
    <mergeCell ref="B74:C75"/>
    <mergeCell ref="B79:F80"/>
    <mergeCell ref="I68:I70"/>
    <mergeCell ref="I60:I61"/>
    <mergeCell ref="I63:I64"/>
    <mergeCell ref="I65:I67"/>
    <mergeCell ref="G3:G4"/>
    <mergeCell ref="F3:F4"/>
    <mergeCell ref="I9:I10"/>
    <mergeCell ref="I11:I12"/>
    <mergeCell ref="I19:I21"/>
    <mergeCell ref="I22:I24"/>
    <mergeCell ref="I25:I26"/>
    <mergeCell ref="I31:I33"/>
    <mergeCell ref="I34:I36"/>
    <mergeCell ref="I45:I46"/>
    <mergeCell ref="I47:I48"/>
    <mergeCell ref="I49:I50"/>
    <mergeCell ref="I56:I57"/>
    <mergeCell ref="I58:I59"/>
    <mergeCell ref="I17:I18"/>
    <mergeCell ref="I14:I16"/>
    <mergeCell ref="I28:I3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8"/>
  <sheetViews>
    <sheetView zoomScaleNormal="100" workbookViewId="0">
      <pane xSplit="17925" ySplit="2385" topLeftCell="K22" activePane="bottomRight"/>
      <selection pane="bottomRight" activeCell="R36" sqref="R36"/>
      <selection pane="bottomLeft" activeCell="C48" sqref="C48"/>
      <selection pane="topRight" activeCell="M35" sqref="M1:M1048576"/>
    </sheetView>
  </sheetViews>
  <sheetFormatPr defaultRowHeight="14.25"/>
  <cols>
    <col min="2" max="2" width="42" customWidth="1"/>
    <col min="3" max="3" width="48.140625" customWidth="1"/>
    <col min="4" max="4" width="10.5703125" customWidth="1"/>
    <col min="9" max="9" width="24.28515625" customWidth="1"/>
    <col min="10" max="10" width="18.5703125" customWidth="1"/>
    <col min="11" max="11" width="14.85546875" customWidth="1"/>
    <col min="13" max="13" width="9" style="120"/>
    <col min="15" max="15" width="10.5703125" customWidth="1"/>
    <col min="16" max="16" width="10" customWidth="1"/>
    <col min="18" max="18" width="10.140625" customWidth="1"/>
  </cols>
  <sheetData>
    <row r="1" spans="1:18" ht="14.65" thickBot="1">
      <c r="A1" s="267" t="s">
        <v>0</v>
      </c>
      <c r="B1" s="258" t="s">
        <v>401</v>
      </c>
      <c r="C1" s="258" t="s">
        <v>225</v>
      </c>
      <c r="D1" s="267" t="s">
        <v>402</v>
      </c>
      <c r="E1" s="258" t="s">
        <v>403</v>
      </c>
      <c r="F1" s="258" t="s">
        <v>404</v>
      </c>
      <c r="G1" s="258"/>
      <c r="H1" s="258"/>
      <c r="I1" s="297" t="s">
        <v>6</v>
      </c>
      <c r="J1" s="302" t="s">
        <v>7</v>
      </c>
      <c r="K1" s="271" t="s">
        <v>8</v>
      </c>
      <c r="L1" s="271"/>
      <c r="M1" s="271"/>
      <c r="N1" s="271"/>
      <c r="O1" s="271"/>
      <c r="P1" s="271"/>
      <c r="Q1" s="271"/>
      <c r="R1" s="271"/>
    </row>
    <row r="2" spans="1:18" ht="14.65" thickBot="1">
      <c r="A2" s="267"/>
      <c r="B2" s="258"/>
      <c r="C2" s="258"/>
      <c r="D2" s="267"/>
      <c r="E2" s="258"/>
      <c r="F2" s="301" t="s">
        <v>405</v>
      </c>
      <c r="G2" s="301" t="s">
        <v>268</v>
      </c>
      <c r="H2" s="258" t="s">
        <v>232</v>
      </c>
      <c r="I2" s="297"/>
      <c r="J2" s="373"/>
      <c r="K2" s="271"/>
      <c r="L2" s="271"/>
      <c r="M2" s="271"/>
      <c r="N2" s="271"/>
      <c r="O2" s="271"/>
      <c r="P2" s="271"/>
      <c r="Q2" s="271"/>
      <c r="R2" s="271"/>
    </row>
    <row r="3" spans="1:18" ht="29.25" customHeight="1" thickBot="1">
      <c r="A3" s="267"/>
      <c r="B3" s="258"/>
      <c r="C3" s="258"/>
      <c r="D3" s="267"/>
      <c r="E3" s="258"/>
      <c r="F3" s="255"/>
      <c r="G3" s="255"/>
      <c r="H3" s="258"/>
      <c r="I3" s="297"/>
      <c r="J3" s="374"/>
      <c r="K3" s="270" t="s">
        <v>13</v>
      </c>
      <c r="L3" s="270" t="s">
        <v>14</v>
      </c>
      <c r="M3" s="300" t="s">
        <v>406</v>
      </c>
      <c r="N3" s="270" t="s">
        <v>16</v>
      </c>
      <c r="O3" s="270" t="s">
        <v>234</v>
      </c>
      <c r="P3" s="270" t="s">
        <v>18</v>
      </c>
      <c r="Q3" s="270" t="s">
        <v>19</v>
      </c>
      <c r="R3" s="270" t="s">
        <v>407</v>
      </c>
    </row>
    <row r="4" spans="1:18" ht="45" customHeight="1" thickBot="1">
      <c r="A4" s="293" t="s">
        <v>408</v>
      </c>
      <c r="B4" s="294" t="s">
        <v>409</v>
      </c>
      <c r="C4" s="13" t="s">
        <v>410</v>
      </c>
      <c r="D4" s="295" t="s">
        <v>411</v>
      </c>
      <c r="E4" s="295" t="s">
        <v>35</v>
      </c>
      <c r="F4" s="295"/>
      <c r="G4" s="299"/>
      <c r="H4" s="14" t="s">
        <v>31</v>
      </c>
      <c r="I4" s="304" t="s">
        <v>412</v>
      </c>
      <c r="J4" s="82" t="s">
        <v>12</v>
      </c>
      <c r="K4" s="227"/>
      <c r="L4" s="227"/>
      <c r="M4" s="284"/>
      <c r="N4" s="227"/>
      <c r="O4" s="227"/>
      <c r="P4" s="227"/>
      <c r="Q4" s="227"/>
      <c r="R4" s="227"/>
    </row>
    <row r="5" spans="1:18" ht="37.5" customHeight="1" thickBot="1">
      <c r="A5" s="293"/>
      <c r="B5" s="294"/>
      <c r="C5" s="13" t="s">
        <v>413</v>
      </c>
      <c r="D5" s="295"/>
      <c r="E5" s="295"/>
      <c r="F5" s="295"/>
      <c r="G5" s="299"/>
      <c r="H5" s="14" t="s">
        <v>30</v>
      </c>
      <c r="I5" s="304"/>
      <c r="J5" s="303" t="s">
        <v>414</v>
      </c>
      <c r="K5" s="227">
        <v>0</v>
      </c>
      <c r="L5" s="227">
        <v>0</v>
      </c>
      <c r="M5" s="284">
        <v>0</v>
      </c>
      <c r="N5" s="227">
        <v>0</v>
      </c>
      <c r="O5" s="227">
        <v>0</v>
      </c>
      <c r="P5" s="227">
        <v>0</v>
      </c>
      <c r="Q5" s="227">
        <v>0</v>
      </c>
      <c r="R5" s="228">
        <f>36.12/135.9187</f>
        <v>0.26574709734569268</v>
      </c>
    </row>
    <row r="6" spans="1:18" ht="44.25" customHeight="1" thickBot="1">
      <c r="A6" s="293"/>
      <c r="B6" s="294"/>
      <c r="C6" s="13" t="s">
        <v>415</v>
      </c>
      <c r="D6" s="295"/>
      <c r="E6" s="295"/>
      <c r="F6" s="295"/>
      <c r="G6" s="299"/>
      <c r="H6" s="83"/>
      <c r="I6" s="304"/>
      <c r="J6" s="303"/>
      <c r="K6" s="227"/>
      <c r="L6" s="227"/>
      <c r="M6" s="284"/>
      <c r="N6" s="227"/>
      <c r="O6" s="227"/>
      <c r="P6" s="227"/>
      <c r="Q6" s="227"/>
      <c r="R6" s="228"/>
    </row>
    <row r="7" spans="1:18" ht="14.25" customHeight="1" thickBot="1">
      <c r="A7" s="293"/>
      <c r="B7" s="294"/>
      <c r="C7" s="13" t="s">
        <v>416</v>
      </c>
      <c r="D7" s="295"/>
      <c r="E7" s="295"/>
      <c r="F7" s="295"/>
      <c r="G7" s="299"/>
      <c r="H7" s="83"/>
      <c r="I7" s="304"/>
      <c r="J7" s="303"/>
      <c r="K7" s="227"/>
      <c r="L7" s="227"/>
      <c r="M7" s="284"/>
      <c r="N7" s="227"/>
      <c r="O7" s="227"/>
      <c r="P7" s="227"/>
      <c r="Q7" s="227"/>
      <c r="R7" s="228"/>
    </row>
    <row r="8" spans="1:18" ht="14.65" thickBot="1">
      <c r="A8" s="293"/>
      <c r="B8" s="294"/>
      <c r="C8" s="13" t="s">
        <v>417</v>
      </c>
      <c r="D8" s="295"/>
      <c r="E8" s="295"/>
      <c r="F8" s="295"/>
      <c r="G8" s="299"/>
      <c r="H8" s="83"/>
      <c r="I8" s="304"/>
      <c r="J8" s="303"/>
      <c r="K8" s="227"/>
      <c r="L8" s="227"/>
      <c r="M8" s="284"/>
      <c r="N8" s="227"/>
      <c r="O8" s="227"/>
      <c r="P8" s="227"/>
      <c r="Q8" s="227"/>
      <c r="R8" s="228"/>
    </row>
    <row r="9" spans="1:18" ht="21" customHeight="1" thickBot="1">
      <c r="A9" s="293"/>
      <c r="B9" s="294"/>
      <c r="C9" s="13" t="s">
        <v>418</v>
      </c>
      <c r="D9" s="295"/>
      <c r="E9" s="295"/>
      <c r="F9" s="295"/>
      <c r="G9" s="299"/>
      <c r="H9" s="83"/>
      <c r="I9" s="304"/>
      <c r="J9" s="303"/>
      <c r="K9" s="227"/>
      <c r="L9" s="227"/>
      <c r="M9" s="284"/>
      <c r="N9" s="227"/>
      <c r="O9" s="227"/>
      <c r="P9" s="227"/>
      <c r="Q9" s="227"/>
      <c r="R9" s="228"/>
    </row>
    <row r="10" spans="1:18" ht="46.5" customHeight="1" thickBot="1">
      <c r="A10" s="293" t="s">
        <v>419</v>
      </c>
      <c r="B10" s="294" t="s">
        <v>420</v>
      </c>
      <c r="C10" s="13" t="s">
        <v>421</v>
      </c>
      <c r="D10" s="14" t="s">
        <v>66</v>
      </c>
      <c r="E10" s="295" t="s">
        <v>368</v>
      </c>
      <c r="F10" s="295" t="s">
        <v>422</v>
      </c>
      <c r="G10" s="295" t="s">
        <v>422</v>
      </c>
      <c r="H10" s="295" t="s">
        <v>30</v>
      </c>
      <c r="I10" s="227" t="s">
        <v>412</v>
      </c>
      <c r="J10" s="303" t="s">
        <v>423</v>
      </c>
      <c r="K10" s="227">
        <v>0</v>
      </c>
      <c r="L10" s="227">
        <v>0</v>
      </c>
      <c r="M10" s="284">
        <v>0</v>
      </c>
      <c r="N10" s="227">
        <v>0</v>
      </c>
      <c r="O10" s="227">
        <v>0</v>
      </c>
      <c r="P10" s="227">
        <v>0</v>
      </c>
      <c r="Q10" s="227">
        <v>0</v>
      </c>
      <c r="R10" s="228">
        <f>4.48/135.9187</f>
        <v>3.2960880290938632E-2</v>
      </c>
    </row>
    <row r="11" spans="1:18" ht="14.65" thickBot="1">
      <c r="A11" s="293"/>
      <c r="B11" s="294"/>
      <c r="C11" s="13" t="s">
        <v>424</v>
      </c>
      <c r="D11" s="14" t="s">
        <v>425</v>
      </c>
      <c r="E11" s="295"/>
      <c r="F11" s="295"/>
      <c r="G11" s="295"/>
      <c r="H11" s="295"/>
      <c r="I11" s="227"/>
      <c r="J11" s="303"/>
      <c r="K11" s="227"/>
      <c r="L11" s="227"/>
      <c r="M11" s="284"/>
      <c r="N11" s="227"/>
      <c r="O11" s="227"/>
      <c r="P11" s="227"/>
      <c r="Q11" s="227"/>
      <c r="R11" s="228"/>
    </row>
    <row r="12" spans="1:18" ht="27.4" thickBot="1">
      <c r="A12" s="293"/>
      <c r="B12" s="294"/>
      <c r="C12" s="13" t="s">
        <v>426</v>
      </c>
      <c r="D12" s="14" t="s">
        <v>109</v>
      </c>
      <c r="E12" s="295"/>
      <c r="F12" s="295"/>
      <c r="G12" s="295"/>
      <c r="H12" s="295"/>
      <c r="I12" s="227"/>
      <c r="J12" s="303"/>
      <c r="K12" s="227"/>
      <c r="L12" s="227"/>
      <c r="M12" s="284"/>
      <c r="N12" s="227"/>
      <c r="O12" s="227"/>
      <c r="P12" s="227"/>
      <c r="Q12" s="227"/>
      <c r="R12" s="228"/>
    </row>
    <row r="13" spans="1:18" ht="14.65" thickBot="1">
      <c r="A13" s="293"/>
      <c r="B13" s="294"/>
      <c r="C13" s="83"/>
      <c r="D13" s="14" t="s">
        <v>427</v>
      </c>
      <c r="E13" s="295"/>
      <c r="F13" s="295"/>
      <c r="G13" s="295"/>
      <c r="H13" s="295"/>
      <c r="I13" s="227"/>
      <c r="J13" s="303"/>
      <c r="K13" s="227"/>
      <c r="L13" s="227"/>
      <c r="M13" s="284"/>
      <c r="N13" s="227"/>
      <c r="O13" s="227"/>
      <c r="P13" s="227"/>
      <c r="Q13" s="227"/>
      <c r="R13" s="228"/>
    </row>
    <row r="14" spans="1:18" ht="29.25" customHeight="1" thickBot="1">
      <c r="A14" s="293" t="s">
        <v>428</v>
      </c>
      <c r="B14" s="294" t="s">
        <v>429</v>
      </c>
      <c r="C14" s="13" t="s">
        <v>430</v>
      </c>
      <c r="D14" s="14" t="s">
        <v>66</v>
      </c>
      <c r="E14" s="295" t="s">
        <v>368</v>
      </c>
      <c r="F14" s="295" t="s">
        <v>431</v>
      </c>
      <c r="G14" s="295" t="s">
        <v>432</v>
      </c>
      <c r="H14" s="14" t="s">
        <v>30</v>
      </c>
      <c r="I14" s="227" t="s">
        <v>433</v>
      </c>
      <c r="J14" s="303" t="s">
        <v>414</v>
      </c>
      <c r="K14" s="227">
        <v>0</v>
      </c>
      <c r="L14" s="227">
        <v>0</v>
      </c>
      <c r="M14" s="284">
        <v>0</v>
      </c>
      <c r="N14" s="227">
        <v>0</v>
      </c>
      <c r="O14" s="227">
        <v>0</v>
      </c>
      <c r="P14" s="227">
        <v>0</v>
      </c>
      <c r="Q14" s="227">
        <v>0</v>
      </c>
      <c r="R14" s="228">
        <f>36.12/135.9187</f>
        <v>0.26574709734569268</v>
      </c>
    </row>
    <row r="15" spans="1:18" ht="40.9" thickBot="1">
      <c r="A15" s="293"/>
      <c r="B15" s="294"/>
      <c r="C15" s="13" t="s">
        <v>434</v>
      </c>
      <c r="D15" s="14" t="s">
        <v>435</v>
      </c>
      <c r="E15" s="295"/>
      <c r="F15" s="295"/>
      <c r="G15" s="295"/>
      <c r="H15" s="14" t="s">
        <v>31</v>
      </c>
      <c r="I15" s="227"/>
      <c r="J15" s="303"/>
      <c r="K15" s="227"/>
      <c r="L15" s="227"/>
      <c r="M15" s="284"/>
      <c r="N15" s="227"/>
      <c r="O15" s="227"/>
      <c r="P15" s="227"/>
      <c r="Q15" s="227"/>
      <c r="R15" s="228"/>
    </row>
    <row r="16" spans="1:18" ht="27.4" thickBot="1">
      <c r="A16" s="293"/>
      <c r="B16" s="294"/>
      <c r="C16" s="13" t="s">
        <v>436</v>
      </c>
      <c r="D16" s="83"/>
      <c r="E16" s="295"/>
      <c r="F16" s="295"/>
      <c r="G16" s="295"/>
      <c r="H16" s="83"/>
      <c r="I16" s="227"/>
      <c r="J16" s="303"/>
      <c r="K16" s="227"/>
      <c r="L16" s="227"/>
      <c r="M16" s="284"/>
      <c r="N16" s="227"/>
      <c r="O16" s="227"/>
      <c r="P16" s="227"/>
      <c r="Q16" s="227"/>
      <c r="R16" s="228"/>
    </row>
    <row r="17" spans="1:18" ht="28.5" customHeight="1" thickBot="1">
      <c r="A17" s="293"/>
      <c r="B17" s="294"/>
      <c r="C17" s="294" t="s">
        <v>437</v>
      </c>
      <c r="D17" s="14" t="s">
        <v>66</v>
      </c>
      <c r="E17" s="295" t="s">
        <v>368</v>
      </c>
      <c r="F17" s="295" t="s">
        <v>438</v>
      </c>
      <c r="G17" s="295" t="s">
        <v>438</v>
      </c>
      <c r="H17" s="295" t="s">
        <v>30</v>
      </c>
      <c r="I17" s="227" t="s">
        <v>433</v>
      </c>
      <c r="J17" s="303"/>
      <c r="K17" s="227"/>
      <c r="L17" s="227"/>
      <c r="M17" s="284"/>
      <c r="N17" s="227"/>
      <c r="O17" s="227"/>
      <c r="P17" s="227"/>
      <c r="Q17" s="227"/>
      <c r="R17" s="228"/>
    </row>
    <row r="18" spans="1:18" ht="14.65" thickBot="1">
      <c r="A18" s="293"/>
      <c r="B18" s="294"/>
      <c r="C18" s="294"/>
      <c r="D18" s="14" t="s">
        <v>439</v>
      </c>
      <c r="E18" s="295"/>
      <c r="F18" s="295"/>
      <c r="G18" s="295"/>
      <c r="H18" s="295"/>
      <c r="I18" s="227"/>
      <c r="J18" s="303"/>
      <c r="K18" s="227"/>
      <c r="L18" s="227"/>
      <c r="M18" s="284"/>
      <c r="N18" s="227"/>
      <c r="O18" s="227"/>
      <c r="P18" s="227"/>
      <c r="Q18" s="227"/>
      <c r="R18" s="228"/>
    </row>
    <row r="19" spans="1:18" ht="73.5" customHeight="1" thickBot="1">
      <c r="A19" s="296" t="s">
        <v>440</v>
      </c>
      <c r="B19" s="260" t="s">
        <v>441</v>
      </c>
      <c r="C19" s="260" t="s">
        <v>442</v>
      </c>
      <c r="D19" s="4" t="s">
        <v>66</v>
      </c>
      <c r="E19" s="261" t="s">
        <v>443</v>
      </c>
      <c r="F19" s="261" t="s">
        <v>85</v>
      </c>
      <c r="G19" s="261"/>
      <c r="H19" s="261"/>
      <c r="I19" s="227" t="s">
        <v>444</v>
      </c>
      <c r="J19" s="305" t="s">
        <v>445</v>
      </c>
      <c r="K19" s="227">
        <v>0</v>
      </c>
      <c r="L19" s="227">
        <v>0</v>
      </c>
      <c r="M19" s="284">
        <v>1</v>
      </c>
      <c r="N19" s="227">
        <v>0</v>
      </c>
      <c r="O19" s="227">
        <v>0</v>
      </c>
      <c r="P19" s="227">
        <v>0</v>
      </c>
      <c r="Q19" s="227">
        <v>0</v>
      </c>
      <c r="R19" s="227">
        <v>0</v>
      </c>
    </row>
    <row r="20" spans="1:18" ht="27.4" thickBot="1">
      <c r="A20" s="296"/>
      <c r="B20" s="260"/>
      <c r="C20" s="260"/>
      <c r="D20" s="4" t="s">
        <v>109</v>
      </c>
      <c r="E20" s="261"/>
      <c r="F20" s="261"/>
      <c r="G20" s="261"/>
      <c r="H20" s="261"/>
      <c r="I20" s="227"/>
      <c r="J20" s="305"/>
      <c r="K20" s="227"/>
      <c r="L20" s="227"/>
      <c r="M20" s="284"/>
      <c r="N20" s="227"/>
      <c r="O20" s="227"/>
      <c r="P20" s="227"/>
      <c r="Q20" s="227"/>
      <c r="R20" s="227"/>
    </row>
    <row r="21" spans="1:18" ht="71.25" customHeight="1" thickBot="1">
      <c r="A21" s="296" t="s">
        <v>446</v>
      </c>
      <c r="B21" s="260" t="s">
        <v>447</v>
      </c>
      <c r="C21" s="260" t="s">
        <v>448</v>
      </c>
      <c r="D21" s="4" t="s">
        <v>66</v>
      </c>
      <c r="E21" s="261" t="s">
        <v>70</v>
      </c>
      <c r="F21" s="261"/>
      <c r="G21" s="298"/>
      <c r="H21" s="4" t="s">
        <v>42</v>
      </c>
      <c r="I21" s="227" t="s">
        <v>449</v>
      </c>
      <c r="J21" s="305" t="s">
        <v>445</v>
      </c>
      <c r="K21" s="227">
        <v>0</v>
      </c>
      <c r="L21" s="227">
        <v>0</v>
      </c>
      <c r="M21" s="284">
        <v>0</v>
      </c>
      <c r="N21" s="227">
        <v>0</v>
      </c>
      <c r="O21" s="227">
        <v>0</v>
      </c>
      <c r="P21" s="227">
        <v>0</v>
      </c>
      <c r="Q21" s="227">
        <v>0</v>
      </c>
      <c r="R21" s="227">
        <v>0</v>
      </c>
    </row>
    <row r="22" spans="1:18" ht="54.4" thickBot="1">
      <c r="A22" s="296"/>
      <c r="B22" s="260"/>
      <c r="C22" s="260"/>
      <c r="D22" s="4" t="s">
        <v>450</v>
      </c>
      <c r="E22" s="261"/>
      <c r="F22" s="261"/>
      <c r="G22" s="298"/>
      <c r="H22" s="4" t="s">
        <v>31</v>
      </c>
      <c r="I22" s="227"/>
      <c r="J22" s="305"/>
      <c r="K22" s="227"/>
      <c r="L22" s="227"/>
      <c r="M22" s="284"/>
      <c r="N22" s="227"/>
      <c r="O22" s="227"/>
      <c r="P22" s="227"/>
      <c r="Q22" s="227"/>
      <c r="R22" s="227"/>
    </row>
    <row r="23" spans="1:18" ht="73.5" customHeight="1" thickBot="1">
      <c r="A23" s="296" t="s">
        <v>451</v>
      </c>
      <c r="B23" s="260" t="s">
        <v>452</v>
      </c>
      <c r="C23" s="260" t="s">
        <v>453</v>
      </c>
      <c r="D23" s="4" t="s">
        <v>66</v>
      </c>
      <c r="E23" s="261" t="s">
        <v>25</v>
      </c>
      <c r="F23" s="4" t="s">
        <v>454</v>
      </c>
      <c r="G23" s="4" t="s">
        <v>454</v>
      </c>
      <c r="H23" s="4" t="s">
        <v>30</v>
      </c>
      <c r="I23" s="227" t="s">
        <v>444</v>
      </c>
      <c r="J23" s="305" t="s">
        <v>445</v>
      </c>
      <c r="K23" s="227">
        <v>0</v>
      </c>
      <c r="L23" s="227">
        <v>0</v>
      </c>
      <c r="M23" s="284">
        <v>1</v>
      </c>
      <c r="N23" s="227">
        <v>0</v>
      </c>
      <c r="O23" s="227">
        <v>0</v>
      </c>
      <c r="P23" s="227">
        <v>0</v>
      </c>
      <c r="Q23" s="227">
        <v>0</v>
      </c>
      <c r="R23" s="227">
        <v>0</v>
      </c>
    </row>
    <row r="24" spans="1:18" ht="14.65" thickBot="1">
      <c r="A24" s="296"/>
      <c r="B24" s="260"/>
      <c r="C24" s="260"/>
      <c r="D24" s="4" t="s">
        <v>58</v>
      </c>
      <c r="E24" s="261"/>
      <c r="F24" s="4" t="s">
        <v>455</v>
      </c>
      <c r="G24" s="4" t="s">
        <v>455</v>
      </c>
      <c r="H24" s="4" t="s">
        <v>31</v>
      </c>
      <c r="I24" s="227"/>
      <c r="J24" s="305"/>
      <c r="K24" s="227"/>
      <c r="L24" s="227"/>
      <c r="M24" s="284"/>
      <c r="N24" s="227"/>
      <c r="O24" s="227"/>
      <c r="P24" s="227"/>
      <c r="Q24" s="227"/>
      <c r="R24" s="227"/>
    </row>
    <row r="25" spans="1:18" ht="27.4" thickBot="1">
      <c r="A25" s="296"/>
      <c r="B25" s="260"/>
      <c r="C25" s="260"/>
      <c r="D25" s="4" t="s">
        <v>109</v>
      </c>
      <c r="E25" s="261"/>
      <c r="F25" s="80"/>
      <c r="G25" s="80"/>
      <c r="H25" s="80"/>
      <c r="I25" s="227"/>
      <c r="J25" s="305"/>
      <c r="K25" s="227"/>
      <c r="L25" s="227"/>
      <c r="M25" s="284"/>
      <c r="N25" s="227"/>
      <c r="O25" s="227"/>
      <c r="P25" s="227"/>
      <c r="Q25" s="227"/>
      <c r="R25" s="227"/>
    </row>
    <row r="26" spans="1:18" ht="54.4" thickBot="1">
      <c r="A26" s="296"/>
      <c r="B26" s="260"/>
      <c r="C26" s="260"/>
      <c r="D26" s="4" t="s">
        <v>450</v>
      </c>
      <c r="E26" s="261"/>
      <c r="F26" s="80"/>
      <c r="G26" s="80"/>
      <c r="H26" s="80"/>
      <c r="I26" s="227"/>
      <c r="J26" s="305"/>
      <c r="K26" s="227"/>
      <c r="L26" s="227"/>
      <c r="M26" s="284"/>
      <c r="N26" s="227"/>
      <c r="O26" s="227"/>
      <c r="P26" s="227"/>
      <c r="Q26" s="227"/>
      <c r="R26" s="227"/>
    </row>
    <row r="27" spans="1:18" ht="28.5" customHeight="1" thickBot="1">
      <c r="A27" s="293" t="s">
        <v>456</v>
      </c>
      <c r="B27" s="294" t="s">
        <v>457</v>
      </c>
      <c r="C27" s="294" t="s">
        <v>458</v>
      </c>
      <c r="D27" s="14" t="s">
        <v>66</v>
      </c>
      <c r="E27" s="295" t="s">
        <v>51</v>
      </c>
      <c r="F27" s="295" t="s">
        <v>459</v>
      </c>
      <c r="G27" s="295" t="s">
        <v>459</v>
      </c>
      <c r="H27" s="295" t="s">
        <v>30</v>
      </c>
      <c r="I27" s="227" t="s">
        <v>460</v>
      </c>
      <c r="J27" s="295" t="s">
        <v>461</v>
      </c>
      <c r="K27" s="227">
        <v>0</v>
      </c>
      <c r="L27" s="227">
        <v>0</v>
      </c>
      <c r="M27" s="284">
        <v>0</v>
      </c>
      <c r="N27" s="227">
        <v>0</v>
      </c>
      <c r="O27" s="227">
        <v>0</v>
      </c>
      <c r="P27" s="227">
        <v>0</v>
      </c>
      <c r="Q27" s="227">
        <v>0</v>
      </c>
      <c r="R27" s="227">
        <v>0</v>
      </c>
    </row>
    <row r="28" spans="1:18" ht="14.65" thickBot="1">
      <c r="A28" s="293"/>
      <c r="B28" s="294"/>
      <c r="C28" s="294"/>
      <c r="D28" s="14" t="s">
        <v>238</v>
      </c>
      <c r="E28" s="295"/>
      <c r="F28" s="295"/>
      <c r="G28" s="295"/>
      <c r="H28" s="295"/>
      <c r="I28" s="227"/>
      <c r="J28" s="295"/>
      <c r="K28" s="227"/>
      <c r="L28" s="227"/>
      <c r="M28" s="284"/>
      <c r="N28" s="227"/>
      <c r="O28" s="227"/>
      <c r="P28" s="227"/>
      <c r="Q28" s="227"/>
      <c r="R28" s="227"/>
    </row>
    <row r="29" spans="1:18" ht="27.4" thickBot="1">
      <c r="A29" s="293"/>
      <c r="B29" s="294"/>
      <c r="C29" s="294"/>
      <c r="D29" s="14" t="s">
        <v>109</v>
      </c>
      <c r="E29" s="295"/>
      <c r="F29" s="295"/>
      <c r="G29" s="295"/>
      <c r="H29" s="295"/>
      <c r="I29" s="227"/>
      <c r="J29" s="295"/>
      <c r="K29" s="227"/>
      <c r="L29" s="227"/>
      <c r="M29" s="284"/>
      <c r="N29" s="227"/>
      <c r="O29" s="227"/>
      <c r="P29" s="227"/>
      <c r="Q29" s="227"/>
      <c r="R29" s="227"/>
    </row>
    <row r="30" spans="1:18" ht="54.4" thickBot="1">
      <c r="A30" s="293"/>
      <c r="B30" s="294"/>
      <c r="C30" s="294"/>
      <c r="D30" s="14" t="s">
        <v>450</v>
      </c>
      <c r="E30" s="295"/>
      <c r="F30" s="295"/>
      <c r="G30" s="295"/>
      <c r="H30" s="295"/>
      <c r="I30" s="227"/>
      <c r="J30" s="295"/>
      <c r="K30" s="227"/>
      <c r="L30" s="227"/>
      <c r="M30" s="284"/>
      <c r="N30" s="227"/>
      <c r="O30" s="227"/>
      <c r="P30" s="227"/>
      <c r="Q30" s="227"/>
      <c r="R30" s="227"/>
    </row>
    <row r="31" spans="1:18" ht="71.25" customHeight="1" thickBot="1">
      <c r="A31" s="293" t="s">
        <v>462</v>
      </c>
      <c r="B31" s="294" t="s">
        <v>463</v>
      </c>
      <c r="C31" s="294" t="s">
        <v>464</v>
      </c>
      <c r="D31" s="14" t="s">
        <v>66</v>
      </c>
      <c r="E31" s="295" t="s">
        <v>368</v>
      </c>
      <c r="F31" s="295" t="s">
        <v>465</v>
      </c>
      <c r="G31" s="295" t="s">
        <v>465</v>
      </c>
      <c r="H31" s="295" t="s">
        <v>30</v>
      </c>
      <c r="I31" s="227" t="s">
        <v>466</v>
      </c>
      <c r="J31" s="306"/>
      <c r="K31" s="227">
        <v>0</v>
      </c>
      <c r="L31" s="227">
        <v>0</v>
      </c>
      <c r="M31" s="284">
        <v>0</v>
      </c>
      <c r="N31" s="227">
        <v>0</v>
      </c>
      <c r="O31" s="227">
        <v>0</v>
      </c>
      <c r="P31" s="227">
        <v>0</v>
      </c>
      <c r="Q31" s="227">
        <v>0</v>
      </c>
      <c r="R31" s="227">
        <v>0</v>
      </c>
    </row>
    <row r="32" spans="1:18" ht="27.4" thickBot="1">
      <c r="A32" s="293"/>
      <c r="B32" s="294"/>
      <c r="C32" s="294"/>
      <c r="D32" s="14" t="s">
        <v>467</v>
      </c>
      <c r="E32" s="295"/>
      <c r="F32" s="295"/>
      <c r="G32" s="295"/>
      <c r="H32" s="295"/>
      <c r="I32" s="227"/>
      <c r="J32" s="306"/>
      <c r="K32" s="227"/>
      <c r="L32" s="227"/>
      <c r="M32" s="284"/>
      <c r="N32" s="227"/>
      <c r="O32" s="227"/>
      <c r="P32" s="227"/>
      <c r="Q32" s="227"/>
      <c r="R32" s="227"/>
    </row>
    <row r="33" spans="1:18" ht="43.15" thickBot="1">
      <c r="A33" s="293" t="s">
        <v>468</v>
      </c>
      <c r="B33" s="294" t="s">
        <v>469</v>
      </c>
      <c r="C33" s="13" t="s">
        <v>470</v>
      </c>
      <c r="D33" s="295" t="s">
        <v>66</v>
      </c>
      <c r="E33" s="295" t="s">
        <v>70</v>
      </c>
      <c r="F33" s="295" t="s">
        <v>85</v>
      </c>
      <c r="G33" s="295"/>
      <c r="H33" s="295"/>
      <c r="I33" s="76" t="s">
        <v>471</v>
      </c>
      <c r="J33" s="307"/>
      <c r="K33" s="227">
        <v>0</v>
      </c>
      <c r="L33" s="227">
        <v>0</v>
      </c>
      <c r="M33" s="284">
        <v>0</v>
      </c>
      <c r="N33" s="227">
        <v>0</v>
      </c>
      <c r="O33" s="227">
        <v>0</v>
      </c>
      <c r="P33" s="227">
        <v>0</v>
      </c>
      <c r="Q33" s="227">
        <v>0</v>
      </c>
      <c r="R33" s="227">
        <v>0</v>
      </c>
    </row>
    <row r="34" spans="1:18" ht="28.9" thickBot="1">
      <c r="A34" s="293"/>
      <c r="B34" s="294"/>
      <c r="C34" s="13" t="s">
        <v>472</v>
      </c>
      <c r="D34" s="295"/>
      <c r="E34" s="295"/>
      <c r="F34" s="295"/>
      <c r="G34" s="295"/>
      <c r="H34" s="295"/>
      <c r="I34" s="76" t="s">
        <v>473</v>
      </c>
      <c r="J34" s="307"/>
      <c r="K34" s="227"/>
      <c r="L34" s="227"/>
      <c r="M34" s="284"/>
      <c r="N34" s="227"/>
      <c r="O34" s="227"/>
      <c r="P34" s="227"/>
      <c r="Q34" s="227"/>
      <c r="R34" s="227"/>
    </row>
    <row r="36" spans="1:18">
      <c r="I36" s="101" t="s">
        <v>219</v>
      </c>
      <c r="J36" s="93">
        <f>36.12+4.48+36.12+12</f>
        <v>88.72</v>
      </c>
      <c r="K36" s="90"/>
      <c r="L36" s="90"/>
      <c r="M36" s="93">
        <f>SUM(M4:M35)</f>
        <v>2</v>
      </c>
      <c r="N36" s="90"/>
      <c r="O36" s="90"/>
      <c r="P36" s="90"/>
      <c r="Q36" s="90"/>
      <c r="R36" s="91">
        <f>SUM(R4:R35)</f>
        <v>0.56445507498232406</v>
      </c>
    </row>
    <row r="37" spans="1:18">
      <c r="A37" s="103" t="s">
        <v>220</v>
      </c>
      <c r="B37" s="231" t="s">
        <v>474</v>
      </c>
      <c r="C37" s="372"/>
      <c r="D37" s="372"/>
    </row>
    <row r="38" spans="1:18">
      <c r="A38" s="103" t="s">
        <v>222</v>
      </c>
      <c r="B38" s="231" t="s">
        <v>223</v>
      </c>
      <c r="C38" s="372"/>
      <c r="D38" s="372"/>
    </row>
  </sheetData>
  <mergeCells count="168">
    <mergeCell ref="B38:D38"/>
    <mergeCell ref="O33:O34"/>
    <mergeCell ref="P33:P34"/>
    <mergeCell ref="Q33:Q34"/>
    <mergeCell ref="R33:R34"/>
    <mergeCell ref="J33:J34"/>
    <mergeCell ref="K33:K34"/>
    <mergeCell ref="L33:L34"/>
    <mergeCell ref="M33:M34"/>
    <mergeCell ref="N33:N34"/>
    <mergeCell ref="B37:D37"/>
    <mergeCell ref="O27:O30"/>
    <mergeCell ref="P27:P30"/>
    <mergeCell ref="Q27:Q30"/>
    <mergeCell ref="R27:R30"/>
    <mergeCell ref="J31:J32"/>
    <mergeCell ref="K31:K32"/>
    <mergeCell ref="L31:L32"/>
    <mergeCell ref="M31:M32"/>
    <mergeCell ref="N31:N32"/>
    <mergeCell ref="O31:O32"/>
    <mergeCell ref="P31:P32"/>
    <mergeCell ref="Q31:Q32"/>
    <mergeCell ref="R31:R32"/>
    <mergeCell ref="J27:J30"/>
    <mergeCell ref="K27:K30"/>
    <mergeCell ref="L27:L30"/>
    <mergeCell ref="M27:M30"/>
    <mergeCell ref="N27:N30"/>
    <mergeCell ref="Q21:Q22"/>
    <mergeCell ref="R21:R22"/>
    <mergeCell ref="J23:J26"/>
    <mergeCell ref="K23:K26"/>
    <mergeCell ref="L23:L26"/>
    <mergeCell ref="M23:M26"/>
    <mergeCell ref="N23:N26"/>
    <mergeCell ref="O23:O26"/>
    <mergeCell ref="P23:P26"/>
    <mergeCell ref="Q23:Q26"/>
    <mergeCell ref="R23:R26"/>
    <mergeCell ref="J21:J22"/>
    <mergeCell ref="K21:K22"/>
    <mergeCell ref="L21:L22"/>
    <mergeCell ref="M21:M22"/>
    <mergeCell ref="N21:N22"/>
    <mergeCell ref="N10:N13"/>
    <mergeCell ref="O10:O13"/>
    <mergeCell ref="P10:P13"/>
    <mergeCell ref="Q10:Q13"/>
    <mergeCell ref="R10:R13"/>
    <mergeCell ref="I19:I20"/>
    <mergeCell ref="I21:I22"/>
    <mergeCell ref="I23:I26"/>
    <mergeCell ref="I27:I30"/>
    <mergeCell ref="O14:O18"/>
    <mergeCell ref="P14:P18"/>
    <mergeCell ref="Q14:Q18"/>
    <mergeCell ref="R14:R18"/>
    <mergeCell ref="J19:J20"/>
    <mergeCell ref="K19:K20"/>
    <mergeCell ref="L19:L20"/>
    <mergeCell ref="M19:M20"/>
    <mergeCell ref="N19:N20"/>
    <mergeCell ref="P19:P20"/>
    <mergeCell ref="Q19:Q20"/>
    <mergeCell ref="R19:R20"/>
    <mergeCell ref="O19:O20"/>
    <mergeCell ref="O21:O22"/>
    <mergeCell ref="P21:P22"/>
    <mergeCell ref="I31:I32"/>
    <mergeCell ref="J5:J9"/>
    <mergeCell ref="I4:I9"/>
    <mergeCell ref="I10:I13"/>
    <mergeCell ref="I14:I16"/>
    <mergeCell ref="I17:I18"/>
    <mergeCell ref="J10:J13"/>
    <mergeCell ref="J14:J18"/>
    <mergeCell ref="K1:R2"/>
    <mergeCell ref="K5:K9"/>
    <mergeCell ref="L5:L9"/>
    <mergeCell ref="M5:M9"/>
    <mergeCell ref="N5:N9"/>
    <mergeCell ref="O5:O9"/>
    <mergeCell ref="P5:P9"/>
    <mergeCell ref="Q5:Q9"/>
    <mergeCell ref="R5:R9"/>
    <mergeCell ref="K10:K13"/>
    <mergeCell ref="L10:L13"/>
    <mergeCell ref="M10:M13"/>
    <mergeCell ref="K14:K18"/>
    <mergeCell ref="L14:L18"/>
    <mergeCell ref="M14:M18"/>
    <mergeCell ref="N14:N18"/>
    <mergeCell ref="K3:K4"/>
    <mergeCell ref="L3:L4"/>
    <mergeCell ref="M3:M4"/>
    <mergeCell ref="N3:N4"/>
    <mergeCell ref="O3:O4"/>
    <mergeCell ref="P3:P4"/>
    <mergeCell ref="Q3:Q4"/>
    <mergeCell ref="R3:R4"/>
    <mergeCell ref="F1:H1"/>
    <mergeCell ref="H2:H3"/>
    <mergeCell ref="F2:F3"/>
    <mergeCell ref="G2:G3"/>
    <mergeCell ref="J1:J3"/>
    <mergeCell ref="H10:H13"/>
    <mergeCell ref="A4:A9"/>
    <mergeCell ref="B4:B9"/>
    <mergeCell ref="D4:D9"/>
    <mergeCell ref="E4:E9"/>
    <mergeCell ref="F4:F9"/>
    <mergeCell ref="G4:G9"/>
    <mergeCell ref="A10:A13"/>
    <mergeCell ref="B10:B13"/>
    <mergeCell ref="E10:E13"/>
    <mergeCell ref="F10:F13"/>
    <mergeCell ref="G10:G13"/>
    <mergeCell ref="G17:G18"/>
    <mergeCell ref="A21:A22"/>
    <mergeCell ref="B21:B22"/>
    <mergeCell ref="C21:C22"/>
    <mergeCell ref="E21:E22"/>
    <mergeCell ref="F21:F22"/>
    <mergeCell ref="A1:A3"/>
    <mergeCell ref="B1:B3"/>
    <mergeCell ref="C1:C3"/>
    <mergeCell ref="D1:D3"/>
    <mergeCell ref="E1:E3"/>
    <mergeCell ref="A23:A26"/>
    <mergeCell ref="B23:B26"/>
    <mergeCell ref="C23:C26"/>
    <mergeCell ref="E23:E26"/>
    <mergeCell ref="A27:A30"/>
    <mergeCell ref="B27:B30"/>
    <mergeCell ref="C27:C30"/>
    <mergeCell ref="E27:E30"/>
    <mergeCell ref="I1:I3"/>
    <mergeCell ref="G21:G22"/>
    <mergeCell ref="H17:H18"/>
    <mergeCell ref="A19:A20"/>
    <mergeCell ref="B19:B20"/>
    <mergeCell ref="C19:C20"/>
    <mergeCell ref="E19:E20"/>
    <mergeCell ref="F19:H20"/>
    <mergeCell ref="A14:A18"/>
    <mergeCell ref="B14:B18"/>
    <mergeCell ref="E14:E16"/>
    <mergeCell ref="F14:F16"/>
    <mergeCell ref="G14:G16"/>
    <mergeCell ref="C17:C18"/>
    <mergeCell ref="E17:E18"/>
    <mergeCell ref="F17:F18"/>
    <mergeCell ref="A33:A34"/>
    <mergeCell ref="B33:B34"/>
    <mergeCell ref="D33:D34"/>
    <mergeCell ref="E33:E34"/>
    <mergeCell ref="F33:H34"/>
    <mergeCell ref="F27:F30"/>
    <mergeCell ref="G27:G30"/>
    <mergeCell ref="H27:H30"/>
    <mergeCell ref="A31:A32"/>
    <mergeCell ref="B31:B32"/>
    <mergeCell ref="C31:C32"/>
    <mergeCell ref="E31:E32"/>
    <mergeCell ref="F31:F32"/>
    <mergeCell ref="G31:G32"/>
    <mergeCell ref="H31:H3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2"/>
  <sheetViews>
    <sheetView zoomScaleNormal="100" workbookViewId="0">
      <pane xSplit="17865" ySplit="3345" topLeftCell="K7" activePane="bottomRight"/>
      <selection pane="bottomRight" activeCell="L12" sqref="L12:L14"/>
      <selection pane="bottomLeft" activeCell="J23" sqref="J23"/>
      <selection pane="topRight" activeCell="S7" sqref="S7"/>
    </sheetView>
  </sheetViews>
  <sheetFormatPr defaultRowHeight="14.25"/>
  <cols>
    <col min="2" max="2" width="31" customWidth="1"/>
    <col min="3" max="3" width="31.5703125" customWidth="1"/>
    <col min="4" max="4" width="11.85546875" customWidth="1"/>
    <col min="9" max="9" width="12.28515625" customWidth="1"/>
    <col min="10" max="10" width="13.42578125" customWidth="1"/>
    <col min="11" max="11" width="14.140625" customWidth="1"/>
    <col min="15" max="16" width="9.85546875" customWidth="1"/>
    <col min="17" max="17" width="7.42578125" customWidth="1"/>
    <col min="18" max="18" width="9.5703125" customWidth="1"/>
  </cols>
  <sheetData>
    <row r="1" spans="1:18" ht="14.65" thickBot="1">
      <c r="A1" s="267" t="s">
        <v>0</v>
      </c>
      <c r="B1" s="258" t="s">
        <v>475</v>
      </c>
      <c r="C1" s="258" t="s">
        <v>225</v>
      </c>
      <c r="D1" s="268" t="s">
        <v>476</v>
      </c>
      <c r="E1" s="258" t="s">
        <v>403</v>
      </c>
      <c r="F1" s="258" t="s">
        <v>404</v>
      </c>
      <c r="G1" s="258"/>
      <c r="H1" s="258"/>
      <c r="I1" s="220"/>
      <c r="J1" s="270" t="s">
        <v>477</v>
      </c>
      <c r="K1" s="270" t="s">
        <v>13</v>
      </c>
      <c r="L1" s="270" t="s">
        <v>14</v>
      </c>
      <c r="M1" s="270" t="s">
        <v>15</v>
      </c>
      <c r="N1" s="270" t="s">
        <v>16</v>
      </c>
      <c r="O1" s="270" t="s">
        <v>234</v>
      </c>
      <c r="P1" s="270" t="s">
        <v>18</v>
      </c>
      <c r="Q1" s="270" t="s">
        <v>19</v>
      </c>
      <c r="R1" s="270" t="s">
        <v>478</v>
      </c>
    </row>
    <row r="2" spans="1:18" ht="22.5" customHeight="1" thickBot="1">
      <c r="A2" s="267"/>
      <c r="B2" s="258"/>
      <c r="C2" s="258"/>
      <c r="D2" s="269"/>
      <c r="E2" s="258"/>
      <c r="F2" s="258"/>
      <c r="G2" s="258"/>
      <c r="H2" s="258"/>
      <c r="I2" s="222"/>
      <c r="J2" s="270"/>
      <c r="K2" s="270"/>
      <c r="L2" s="270"/>
      <c r="M2" s="270"/>
      <c r="N2" s="270"/>
      <c r="O2" s="270"/>
      <c r="P2" s="270"/>
      <c r="Q2" s="270"/>
      <c r="R2" s="270"/>
    </row>
    <row r="3" spans="1:18" ht="21" customHeight="1" thickBot="1">
      <c r="A3" s="267"/>
      <c r="B3" s="258"/>
      <c r="C3" s="258"/>
      <c r="D3" s="269"/>
      <c r="E3" s="258"/>
      <c r="F3" s="301" t="s">
        <v>405</v>
      </c>
      <c r="G3" s="301" t="s">
        <v>268</v>
      </c>
      <c r="H3" s="258" t="s">
        <v>479</v>
      </c>
      <c r="I3" s="220"/>
      <c r="J3" s="270"/>
      <c r="K3" s="270"/>
      <c r="L3" s="270"/>
      <c r="M3" s="270"/>
      <c r="N3" s="270"/>
      <c r="O3" s="270"/>
      <c r="P3" s="270"/>
      <c r="Q3" s="270"/>
      <c r="R3" s="270"/>
    </row>
    <row r="4" spans="1:18" ht="26.25" customHeight="1" thickBot="1">
      <c r="A4" s="267"/>
      <c r="B4" s="258"/>
      <c r="C4" s="258"/>
      <c r="D4" s="255"/>
      <c r="E4" s="258"/>
      <c r="F4" s="265"/>
      <c r="G4" s="265"/>
      <c r="H4" s="258"/>
      <c r="I4" s="222"/>
      <c r="J4" s="81" t="s">
        <v>480</v>
      </c>
      <c r="K4" s="309">
        <v>0</v>
      </c>
      <c r="L4" s="309">
        <v>0</v>
      </c>
      <c r="M4" s="309">
        <v>0</v>
      </c>
      <c r="N4" s="309">
        <v>0</v>
      </c>
      <c r="O4" s="309">
        <v>0</v>
      </c>
      <c r="P4" s="309">
        <v>0</v>
      </c>
      <c r="Q4" s="309">
        <v>0</v>
      </c>
      <c r="R4" s="309">
        <v>0</v>
      </c>
    </row>
    <row r="5" spans="1:18" ht="14.25" customHeight="1" thickBot="1">
      <c r="A5" s="296" t="s">
        <v>481</v>
      </c>
      <c r="B5" s="261" t="s">
        <v>345</v>
      </c>
      <c r="C5" s="4" t="s">
        <v>482</v>
      </c>
      <c r="D5" s="4" t="s">
        <v>66</v>
      </c>
      <c r="E5" s="261" t="s">
        <v>328</v>
      </c>
      <c r="F5" s="261" t="s">
        <v>85</v>
      </c>
      <c r="G5" s="261"/>
      <c r="H5" s="261"/>
      <c r="I5" s="220"/>
      <c r="J5" s="278" t="s">
        <v>445</v>
      </c>
      <c r="K5" s="309"/>
      <c r="L5" s="309"/>
      <c r="M5" s="309"/>
      <c r="N5" s="309"/>
      <c r="O5" s="309"/>
      <c r="P5" s="309"/>
      <c r="Q5" s="309"/>
      <c r="R5" s="309"/>
    </row>
    <row r="6" spans="1:18" ht="53.25" customHeight="1" thickBot="1">
      <c r="A6" s="296"/>
      <c r="B6" s="261"/>
      <c r="C6" s="4" t="s">
        <v>483</v>
      </c>
      <c r="D6" s="4" t="s">
        <v>59</v>
      </c>
      <c r="E6" s="261"/>
      <c r="F6" s="261"/>
      <c r="G6" s="261"/>
      <c r="H6" s="261"/>
      <c r="I6" s="222"/>
      <c r="J6" s="278"/>
      <c r="K6" s="309"/>
      <c r="L6" s="309"/>
      <c r="M6" s="309"/>
      <c r="N6" s="309"/>
      <c r="O6" s="309"/>
      <c r="P6" s="309"/>
      <c r="Q6" s="309"/>
      <c r="R6" s="309"/>
    </row>
    <row r="7" spans="1:18" ht="54.4" thickBot="1">
      <c r="A7" s="296" t="s">
        <v>484</v>
      </c>
      <c r="B7" s="261" t="s">
        <v>485</v>
      </c>
      <c r="C7" s="4" t="s">
        <v>486</v>
      </c>
      <c r="D7" s="261" t="s">
        <v>59</v>
      </c>
      <c r="E7" s="261" t="s">
        <v>487</v>
      </c>
      <c r="F7" s="261" t="s">
        <v>488</v>
      </c>
      <c r="G7" s="261" t="s">
        <v>488</v>
      </c>
      <c r="H7" s="4" t="s">
        <v>42</v>
      </c>
      <c r="I7" s="227" t="s">
        <v>489</v>
      </c>
      <c r="J7" s="278" t="s">
        <v>445</v>
      </c>
      <c r="K7" s="227">
        <v>0</v>
      </c>
      <c r="L7" s="227">
        <v>0</v>
      </c>
      <c r="M7" s="227">
        <v>0</v>
      </c>
      <c r="N7" s="227">
        <v>0</v>
      </c>
      <c r="O7" s="227">
        <v>0</v>
      </c>
      <c r="P7" s="227">
        <v>0</v>
      </c>
      <c r="Q7" s="227">
        <v>0</v>
      </c>
      <c r="R7" s="227">
        <v>0</v>
      </c>
    </row>
    <row r="8" spans="1:18" ht="14.65" thickBot="1">
      <c r="A8" s="296"/>
      <c r="B8" s="261"/>
      <c r="C8" s="4" t="s">
        <v>490</v>
      </c>
      <c r="D8" s="261"/>
      <c r="E8" s="261"/>
      <c r="F8" s="261"/>
      <c r="G8" s="261"/>
      <c r="H8" s="4" t="s">
        <v>31</v>
      </c>
      <c r="I8" s="227"/>
      <c r="J8" s="278"/>
      <c r="K8" s="227"/>
      <c r="L8" s="227"/>
      <c r="M8" s="227"/>
      <c r="N8" s="227"/>
      <c r="O8" s="227"/>
      <c r="P8" s="227"/>
      <c r="Q8" s="227"/>
      <c r="R8" s="227"/>
    </row>
    <row r="9" spans="1:18" ht="42.75" customHeight="1" thickBot="1">
      <c r="A9" s="296" t="s">
        <v>491</v>
      </c>
      <c r="B9" s="261" t="s">
        <v>492</v>
      </c>
      <c r="C9" s="261" t="s">
        <v>493</v>
      </c>
      <c r="D9" s="4" t="s">
        <v>59</v>
      </c>
      <c r="E9" s="261" t="s">
        <v>167</v>
      </c>
      <c r="F9" s="261" t="s">
        <v>494</v>
      </c>
      <c r="G9" s="261"/>
      <c r="H9" s="261"/>
      <c r="I9" s="227" t="s">
        <v>489</v>
      </c>
      <c r="J9" s="278" t="s">
        <v>445</v>
      </c>
      <c r="K9" s="227">
        <v>0</v>
      </c>
      <c r="L9" s="227">
        <v>0</v>
      </c>
      <c r="M9" s="227">
        <v>0</v>
      </c>
      <c r="N9" s="227">
        <v>0</v>
      </c>
      <c r="O9" s="227">
        <v>0</v>
      </c>
      <c r="P9" s="227">
        <v>0</v>
      </c>
      <c r="Q9" s="227">
        <v>0</v>
      </c>
      <c r="R9" s="227">
        <v>0</v>
      </c>
    </row>
    <row r="10" spans="1:18" ht="14.65" thickBot="1">
      <c r="A10" s="296"/>
      <c r="B10" s="261"/>
      <c r="C10" s="261"/>
      <c r="D10" s="4" t="s">
        <v>238</v>
      </c>
      <c r="E10" s="261"/>
      <c r="F10" s="261"/>
      <c r="G10" s="261"/>
      <c r="H10" s="261"/>
      <c r="I10" s="227"/>
      <c r="J10" s="278"/>
      <c r="K10" s="227"/>
      <c r="L10" s="227"/>
      <c r="M10" s="227"/>
      <c r="N10" s="227"/>
      <c r="O10" s="227"/>
      <c r="P10" s="227"/>
      <c r="Q10" s="227"/>
      <c r="R10" s="227"/>
    </row>
    <row r="11" spans="1:18" ht="14.65" thickBot="1">
      <c r="A11" s="296"/>
      <c r="B11" s="261"/>
      <c r="C11" s="261"/>
      <c r="D11" s="4" t="s">
        <v>495</v>
      </c>
      <c r="E11" s="261"/>
      <c r="F11" s="261"/>
      <c r="G11" s="261"/>
      <c r="H11" s="261"/>
      <c r="I11" s="227"/>
      <c r="J11" s="278"/>
      <c r="K11" s="227"/>
      <c r="L11" s="227"/>
      <c r="M11" s="227"/>
      <c r="N11" s="227"/>
      <c r="O11" s="227"/>
      <c r="P11" s="227"/>
      <c r="Q11" s="227"/>
      <c r="R11" s="227"/>
    </row>
    <row r="12" spans="1:18" ht="40.9" thickBot="1">
      <c r="A12" s="296" t="s">
        <v>496</v>
      </c>
      <c r="B12" s="261" t="s">
        <v>497</v>
      </c>
      <c r="C12" s="4" t="s">
        <v>498</v>
      </c>
      <c r="D12" s="261" t="s">
        <v>66</v>
      </c>
      <c r="E12" s="261" t="s">
        <v>70</v>
      </c>
      <c r="F12" s="261" t="s">
        <v>499</v>
      </c>
      <c r="G12" s="261" t="s">
        <v>499</v>
      </c>
      <c r="H12" s="261" t="s">
        <v>500</v>
      </c>
      <c r="I12" s="308" t="s">
        <v>501</v>
      </c>
      <c r="J12" s="278" t="s">
        <v>445</v>
      </c>
      <c r="K12" s="227">
        <v>0</v>
      </c>
      <c r="L12" s="227">
        <v>0</v>
      </c>
      <c r="M12" s="227">
        <v>0</v>
      </c>
      <c r="N12" s="227">
        <v>0</v>
      </c>
      <c r="O12" s="227">
        <v>0</v>
      </c>
      <c r="P12" s="227">
        <v>0</v>
      </c>
      <c r="Q12" s="227">
        <v>0</v>
      </c>
      <c r="R12" s="227">
        <v>0</v>
      </c>
    </row>
    <row r="13" spans="1:18" ht="27.4" thickBot="1">
      <c r="A13" s="296"/>
      <c r="B13" s="261"/>
      <c r="C13" s="4" t="s">
        <v>502</v>
      </c>
      <c r="D13" s="261"/>
      <c r="E13" s="261"/>
      <c r="F13" s="261"/>
      <c r="G13" s="261"/>
      <c r="H13" s="261"/>
      <c r="I13" s="308"/>
      <c r="J13" s="278"/>
      <c r="K13" s="227"/>
      <c r="L13" s="227"/>
      <c r="M13" s="227"/>
      <c r="N13" s="227"/>
      <c r="O13" s="227"/>
      <c r="P13" s="227"/>
      <c r="Q13" s="227"/>
      <c r="R13" s="227"/>
    </row>
    <row r="14" spans="1:18" ht="40.9" thickBot="1">
      <c r="A14" s="296"/>
      <c r="B14" s="261"/>
      <c r="C14" s="4" t="s">
        <v>503</v>
      </c>
      <c r="D14" s="261"/>
      <c r="E14" s="261"/>
      <c r="F14" s="261"/>
      <c r="G14" s="261"/>
      <c r="H14" s="261"/>
      <c r="I14" s="308"/>
      <c r="J14" s="278"/>
      <c r="K14" s="227"/>
      <c r="L14" s="227"/>
      <c r="M14" s="227"/>
      <c r="N14" s="227"/>
      <c r="O14" s="227"/>
      <c r="P14" s="227"/>
      <c r="Q14" s="227"/>
      <c r="R14" s="227"/>
    </row>
    <row r="15" spans="1:18" ht="14.65" thickBot="1">
      <c r="A15" s="296" t="s">
        <v>504</v>
      </c>
      <c r="B15" s="261" t="s">
        <v>505</v>
      </c>
      <c r="C15" s="261" t="s">
        <v>506</v>
      </c>
      <c r="D15" s="4" t="s">
        <v>507</v>
      </c>
      <c r="E15" s="261" t="s">
        <v>70</v>
      </c>
      <c r="F15" s="261" t="s">
        <v>508</v>
      </c>
      <c r="G15" s="261" t="s">
        <v>508</v>
      </c>
      <c r="H15" s="261" t="s">
        <v>42</v>
      </c>
      <c r="I15" s="308"/>
      <c r="J15" s="278" t="s">
        <v>445</v>
      </c>
      <c r="K15" s="227">
        <v>0</v>
      </c>
      <c r="L15" s="227">
        <v>0</v>
      </c>
      <c r="M15" s="227">
        <v>0</v>
      </c>
      <c r="N15" s="227">
        <v>0</v>
      </c>
      <c r="O15" s="227">
        <v>0</v>
      </c>
      <c r="P15" s="227">
        <v>0</v>
      </c>
      <c r="Q15" s="227">
        <v>0</v>
      </c>
      <c r="R15" s="227">
        <v>0</v>
      </c>
    </row>
    <row r="16" spans="1:18" ht="39.75" customHeight="1" thickBot="1">
      <c r="A16" s="296"/>
      <c r="B16" s="261"/>
      <c r="C16" s="261"/>
      <c r="D16" s="4" t="s">
        <v>509</v>
      </c>
      <c r="E16" s="261"/>
      <c r="F16" s="261"/>
      <c r="G16" s="261"/>
      <c r="H16" s="261"/>
      <c r="I16" s="308"/>
      <c r="J16" s="278"/>
      <c r="K16" s="227"/>
      <c r="L16" s="227"/>
      <c r="M16" s="227"/>
      <c r="N16" s="227"/>
      <c r="O16" s="227"/>
      <c r="P16" s="227"/>
      <c r="Q16" s="227"/>
      <c r="R16" s="227"/>
    </row>
    <row r="17" spans="1:18" ht="14.65" thickBot="1">
      <c r="A17" s="296" t="s">
        <v>510</v>
      </c>
      <c r="B17" s="261" t="s">
        <v>511</v>
      </c>
      <c r="C17" s="261" t="s">
        <v>512</v>
      </c>
      <c r="D17" s="4" t="s">
        <v>66</v>
      </c>
      <c r="E17" s="261" t="s">
        <v>70</v>
      </c>
      <c r="F17" s="261" t="s">
        <v>508</v>
      </c>
      <c r="G17" s="261" t="s">
        <v>508</v>
      </c>
      <c r="H17" s="261" t="s">
        <v>42</v>
      </c>
      <c r="I17" s="308"/>
      <c r="J17" s="278" t="s">
        <v>445</v>
      </c>
      <c r="K17" s="227">
        <v>0</v>
      </c>
      <c r="L17" s="227">
        <v>0</v>
      </c>
      <c r="M17" s="227">
        <v>0</v>
      </c>
      <c r="N17" s="227">
        <v>0</v>
      </c>
      <c r="O17" s="227">
        <v>0</v>
      </c>
      <c r="P17" s="227">
        <v>0</v>
      </c>
      <c r="Q17" s="227">
        <v>0</v>
      </c>
      <c r="R17" s="227">
        <v>0</v>
      </c>
    </row>
    <row r="18" spans="1:18" ht="14.65" thickBot="1">
      <c r="A18" s="296"/>
      <c r="B18" s="261"/>
      <c r="C18" s="261"/>
      <c r="D18" s="4" t="s">
        <v>509</v>
      </c>
      <c r="E18" s="261"/>
      <c r="F18" s="261"/>
      <c r="G18" s="261"/>
      <c r="H18" s="261"/>
      <c r="I18" s="308"/>
      <c r="J18" s="278"/>
      <c r="K18" s="227"/>
      <c r="L18" s="227"/>
      <c r="M18" s="227"/>
      <c r="N18" s="227"/>
      <c r="O18" s="227"/>
      <c r="P18" s="227"/>
      <c r="Q18" s="227"/>
      <c r="R18" s="227"/>
    </row>
    <row r="19" spans="1:18" ht="14.65" thickBot="1">
      <c r="A19" s="296"/>
      <c r="B19" s="261"/>
      <c r="C19" s="261"/>
      <c r="D19" s="4" t="s">
        <v>513</v>
      </c>
      <c r="E19" s="261"/>
      <c r="F19" s="261"/>
      <c r="G19" s="261"/>
      <c r="H19" s="261"/>
      <c r="I19" s="308"/>
      <c r="J19" s="278"/>
      <c r="K19" s="227"/>
      <c r="L19" s="227"/>
      <c r="M19" s="227"/>
      <c r="N19" s="227"/>
      <c r="O19" s="227"/>
      <c r="P19" s="227"/>
      <c r="Q19" s="227"/>
      <c r="R19" s="227"/>
    </row>
    <row r="20" spans="1:18" ht="14.65" thickBot="1">
      <c r="A20" s="296"/>
      <c r="B20" s="261"/>
      <c r="C20" s="261"/>
      <c r="D20" s="4" t="s">
        <v>514</v>
      </c>
      <c r="E20" s="261"/>
      <c r="F20" s="261"/>
      <c r="G20" s="261"/>
      <c r="H20" s="261"/>
      <c r="I20" s="308"/>
      <c r="J20" s="278"/>
      <c r="K20" s="227"/>
      <c r="L20" s="227"/>
      <c r="M20" s="227"/>
      <c r="N20" s="227"/>
      <c r="O20" s="227"/>
      <c r="P20" s="227"/>
      <c r="Q20" s="227"/>
      <c r="R20" s="227"/>
    </row>
    <row r="21" spans="1:18" ht="32.25" customHeight="1" thickBot="1">
      <c r="A21" s="296"/>
      <c r="B21" s="261"/>
      <c r="C21" s="261"/>
      <c r="D21" s="4" t="s">
        <v>515</v>
      </c>
      <c r="E21" s="261"/>
      <c r="F21" s="261"/>
      <c r="G21" s="261"/>
      <c r="H21" s="261"/>
      <c r="I21" s="308"/>
      <c r="J21" s="278"/>
      <c r="K21" s="227"/>
      <c r="L21" s="227"/>
      <c r="M21" s="227"/>
      <c r="N21" s="227"/>
      <c r="O21" s="227"/>
      <c r="P21" s="227"/>
      <c r="Q21" s="227"/>
      <c r="R21" s="227"/>
    </row>
    <row r="22" spans="1:18" ht="18.75" customHeight="1" thickBot="1">
      <c r="A22" s="296"/>
      <c r="B22" s="261"/>
      <c r="C22" s="261"/>
      <c r="D22" s="4" t="s">
        <v>516</v>
      </c>
      <c r="E22" s="261"/>
      <c r="F22" s="261"/>
      <c r="G22" s="261"/>
      <c r="H22" s="261"/>
      <c r="I22" s="308"/>
      <c r="J22" s="278"/>
      <c r="K22" s="227"/>
      <c r="L22" s="227"/>
      <c r="M22" s="227"/>
      <c r="N22" s="227"/>
      <c r="O22" s="227"/>
      <c r="P22" s="227"/>
      <c r="Q22" s="227"/>
      <c r="R22" s="227"/>
    </row>
  </sheetData>
  <mergeCells count="114">
    <mergeCell ref="O1:O3"/>
    <mergeCell ref="P1:P3"/>
    <mergeCell ref="Q1:Q3"/>
    <mergeCell ref="R1:R3"/>
    <mergeCell ref="I5:I6"/>
    <mergeCell ref="R4:R6"/>
    <mergeCell ref="I1:I2"/>
    <mergeCell ref="I3:I4"/>
    <mergeCell ref="O12:O14"/>
    <mergeCell ref="P12:P14"/>
    <mergeCell ref="Q12:Q14"/>
    <mergeCell ref="J12:J14"/>
    <mergeCell ref="M12:M14"/>
    <mergeCell ref="N12:N14"/>
    <mergeCell ref="J5:J6"/>
    <mergeCell ref="J1:J3"/>
    <mergeCell ref="K4:K6"/>
    <mergeCell ref="L4:L6"/>
    <mergeCell ref="M4:M6"/>
    <mergeCell ref="N4:N6"/>
    <mergeCell ref="O4:O6"/>
    <mergeCell ref="P4:P6"/>
    <mergeCell ref="Q4:Q6"/>
    <mergeCell ref="I7:I8"/>
    <mergeCell ref="I9:I11"/>
    <mergeCell ref="I12:I22"/>
    <mergeCell ref="K1:K3"/>
    <mergeCell ref="L1:L3"/>
    <mergeCell ref="M1:M3"/>
    <mergeCell ref="N1:N3"/>
    <mergeCell ref="Q15:Q16"/>
    <mergeCell ref="R15:R16"/>
    <mergeCell ref="K17:K22"/>
    <mergeCell ref="L17:L22"/>
    <mergeCell ref="M17:M22"/>
    <mergeCell ref="N17:N22"/>
    <mergeCell ref="O17:O22"/>
    <mergeCell ref="P17:P22"/>
    <mergeCell ref="Q17:Q22"/>
    <mergeCell ref="R17:R22"/>
    <mergeCell ref="L15:L16"/>
    <mergeCell ref="M15:M16"/>
    <mergeCell ref="N15:N16"/>
    <mergeCell ref="O15:O16"/>
    <mergeCell ref="P15:P16"/>
    <mergeCell ref="J15:J16"/>
    <mergeCell ref="J17:J22"/>
    <mergeCell ref="K9:K11"/>
    <mergeCell ref="K15:K16"/>
    <mergeCell ref="O7:O8"/>
    <mergeCell ref="P7:P8"/>
    <mergeCell ref="Q7:Q8"/>
    <mergeCell ref="R7:R8"/>
    <mergeCell ref="J9:J11"/>
    <mergeCell ref="L9:L11"/>
    <mergeCell ref="M9:M11"/>
    <mergeCell ref="N9:N11"/>
    <mergeCell ref="O9:O11"/>
    <mergeCell ref="P9:P11"/>
    <mergeCell ref="Q9:Q11"/>
    <mergeCell ref="R9:R11"/>
    <mergeCell ref="J7:J8"/>
    <mergeCell ref="K7:K8"/>
    <mergeCell ref="L7:L8"/>
    <mergeCell ref="M7:M8"/>
    <mergeCell ref="N7:N8"/>
    <mergeCell ref="R12:R14"/>
    <mergeCell ref="K12:K14"/>
    <mergeCell ref="L12:L14"/>
    <mergeCell ref="A1:A4"/>
    <mergeCell ref="B1:B4"/>
    <mergeCell ref="C1:C4"/>
    <mergeCell ref="E1:E4"/>
    <mergeCell ref="F1:H2"/>
    <mergeCell ref="H3:H4"/>
    <mergeCell ref="A5:A6"/>
    <mergeCell ref="B5:B6"/>
    <mergeCell ref="E5:E6"/>
    <mergeCell ref="F5:H6"/>
    <mergeCell ref="D1:D4"/>
    <mergeCell ref="F3:F4"/>
    <mergeCell ref="G3:G4"/>
    <mergeCell ref="A7:A8"/>
    <mergeCell ref="B7:B8"/>
    <mergeCell ref="D7:D8"/>
    <mergeCell ref="E7:E8"/>
    <mergeCell ref="F7:F8"/>
    <mergeCell ref="G7:G8"/>
    <mergeCell ref="A9:A11"/>
    <mergeCell ref="B9:B11"/>
    <mergeCell ref="C9:C11"/>
    <mergeCell ref="E9:E11"/>
    <mergeCell ref="F9:H11"/>
    <mergeCell ref="A17:A22"/>
    <mergeCell ref="B17:B22"/>
    <mergeCell ref="C17:C22"/>
    <mergeCell ref="E17:E22"/>
    <mergeCell ref="F17:F22"/>
    <mergeCell ref="G17:G22"/>
    <mergeCell ref="G12:G14"/>
    <mergeCell ref="H12:H14"/>
    <mergeCell ref="A15:A16"/>
    <mergeCell ref="B15:B16"/>
    <mergeCell ref="C15:C16"/>
    <mergeCell ref="E15:E16"/>
    <mergeCell ref="F15:F16"/>
    <mergeCell ref="G15:G16"/>
    <mergeCell ref="H15:H16"/>
    <mergeCell ref="A12:A14"/>
    <mergeCell ref="B12:B14"/>
    <mergeCell ref="D12:D14"/>
    <mergeCell ref="E12:E14"/>
    <mergeCell ref="F12:F14"/>
    <mergeCell ref="H17:H2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39"/>
  <sheetViews>
    <sheetView topLeftCell="A4" zoomScaleNormal="100" workbookViewId="0">
      <pane xSplit="11438" ySplit="3570" topLeftCell="K14" activePane="bottomRight"/>
      <selection pane="bottomRight" activeCell="M20" sqref="M20:M21"/>
      <selection pane="bottomLeft" activeCell="H14" sqref="H14"/>
      <selection pane="topRight" activeCell="P6" sqref="P6"/>
    </sheetView>
  </sheetViews>
  <sheetFormatPr defaultRowHeight="14.25"/>
  <cols>
    <col min="2" max="2" width="20.85546875" customWidth="1"/>
    <col min="3" max="3" width="13.7109375" style="120" customWidth="1"/>
    <col min="10" max="10" width="11.5703125" customWidth="1"/>
    <col min="11" max="11" width="11.140625" customWidth="1"/>
    <col min="12" max="12" width="11.42578125" customWidth="1"/>
    <col min="16" max="16" width="10.42578125" customWidth="1"/>
    <col min="17" max="17" width="9.5703125" customWidth="1"/>
    <col min="19" max="19" width="11.42578125" customWidth="1"/>
  </cols>
  <sheetData>
    <row r="1" spans="1:19" ht="14.65" thickBot="1">
      <c r="A1" s="87"/>
      <c r="B1" s="87"/>
      <c r="C1" s="118"/>
      <c r="D1" s="87"/>
      <c r="E1" s="87"/>
      <c r="F1" s="87"/>
      <c r="G1" s="87"/>
      <c r="H1" s="87"/>
      <c r="I1" s="87"/>
      <c r="J1" s="326" t="s">
        <v>7</v>
      </c>
      <c r="K1" s="327"/>
      <c r="L1" s="335" t="s">
        <v>8</v>
      </c>
      <c r="M1" s="336"/>
      <c r="N1" s="336"/>
      <c r="O1" s="336"/>
      <c r="P1" s="336"/>
      <c r="Q1" s="336"/>
      <c r="R1" s="336"/>
      <c r="S1" s="337"/>
    </row>
    <row r="2" spans="1:19" ht="24.95" customHeight="1" thickBot="1">
      <c r="A2" s="314" t="s">
        <v>224</v>
      </c>
      <c r="B2" s="314" t="s">
        <v>401</v>
      </c>
      <c r="C2" s="315" t="s">
        <v>517</v>
      </c>
      <c r="D2" s="314" t="s">
        <v>518</v>
      </c>
      <c r="E2" s="314" t="s">
        <v>403</v>
      </c>
      <c r="F2" s="314" t="s">
        <v>404</v>
      </c>
      <c r="G2" s="314"/>
      <c r="H2" s="314"/>
      <c r="I2" s="341" t="s">
        <v>6</v>
      </c>
      <c r="J2" s="328"/>
      <c r="K2" s="329"/>
      <c r="L2" s="338"/>
      <c r="M2" s="339"/>
      <c r="N2" s="339"/>
      <c r="O2" s="339"/>
      <c r="P2" s="339"/>
      <c r="Q2" s="339"/>
      <c r="R2" s="339"/>
      <c r="S2" s="340"/>
    </row>
    <row r="3" spans="1:19" ht="15" customHeight="1" thickBot="1">
      <c r="A3" s="314"/>
      <c r="B3" s="314"/>
      <c r="C3" s="316"/>
      <c r="D3" s="314"/>
      <c r="E3" s="314"/>
      <c r="F3" s="314"/>
      <c r="G3" s="314"/>
      <c r="H3" s="314"/>
      <c r="I3" s="341"/>
      <c r="J3" s="330"/>
      <c r="K3" s="331"/>
      <c r="L3" s="342" t="s">
        <v>519</v>
      </c>
      <c r="M3" s="342" t="s">
        <v>520</v>
      </c>
      <c r="N3" s="322" t="s">
        <v>15</v>
      </c>
      <c r="O3" s="342" t="s">
        <v>521</v>
      </c>
      <c r="P3" s="322" t="s">
        <v>522</v>
      </c>
      <c r="Q3" s="322" t="s">
        <v>18</v>
      </c>
      <c r="R3" s="322" t="s">
        <v>19</v>
      </c>
      <c r="S3" s="342" t="s">
        <v>523</v>
      </c>
    </row>
    <row r="4" spans="1:19" ht="24.95" customHeight="1" thickBot="1">
      <c r="A4" s="314"/>
      <c r="B4" s="314"/>
      <c r="C4" s="316"/>
      <c r="D4" s="314"/>
      <c r="E4" s="314"/>
      <c r="F4" s="323" t="s">
        <v>524</v>
      </c>
      <c r="G4" s="323" t="s">
        <v>525</v>
      </c>
      <c r="H4" s="314" t="s">
        <v>232</v>
      </c>
      <c r="I4" s="253"/>
      <c r="J4" s="322" t="s">
        <v>526</v>
      </c>
      <c r="K4" s="322" t="s">
        <v>527</v>
      </c>
      <c r="L4" s="342"/>
      <c r="M4" s="342"/>
      <c r="N4" s="322"/>
      <c r="O4" s="342"/>
      <c r="P4" s="322"/>
      <c r="Q4" s="322"/>
      <c r="R4" s="322"/>
      <c r="S4" s="342"/>
    </row>
    <row r="5" spans="1:19" ht="84" customHeight="1" thickBot="1">
      <c r="A5" s="314"/>
      <c r="B5" s="314"/>
      <c r="C5" s="317"/>
      <c r="D5" s="314"/>
      <c r="E5" s="314"/>
      <c r="F5" s="324"/>
      <c r="G5" s="325"/>
      <c r="H5" s="314"/>
      <c r="I5" s="253"/>
      <c r="J5" s="322"/>
      <c r="K5" s="322"/>
      <c r="L5" s="342"/>
      <c r="M5" s="342"/>
      <c r="N5" s="322"/>
      <c r="O5" s="342"/>
      <c r="P5" s="322"/>
      <c r="Q5" s="322"/>
      <c r="R5" s="322"/>
      <c r="S5" s="342"/>
    </row>
    <row r="6" spans="1:19" ht="40.9" thickBot="1">
      <c r="A6" s="106" t="s">
        <v>528</v>
      </c>
      <c r="B6" s="107" t="s">
        <v>529</v>
      </c>
      <c r="C6" s="119">
        <v>21</v>
      </c>
      <c r="D6" s="108" t="s">
        <v>238</v>
      </c>
      <c r="E6" s="108" t="s">
        <v>70</v>
      </c>
      <c r="F6" s="109" t="s">
        <v>149</v>
      </c>
      <c r="G6" s="108" t="s">
        <v>106</v>
      </c>
      <c r="H6" s="108" t="s">
        <v>31</v>
      </c>
      <c r="I6" s="108" t="s">
        <v>101</v>
      </c>
      <c r="J6" s="319">
        <v>2435</v>
      </c>
      <c r="K6" s="124">
        <v>220.5</v>
      </c>
      <c r="L6" s="105">
        <f>-(C6/7.04)</f>
        <v>-2.9829545454545454</v>
      </c>
      <c r="M6" s="105">
        <f>C6/7.04</f>
        <v>2.9829545454545454</v>
      </c>
      <c r="N6" s="104">
        <v>0</v>
      </c>
      <c r="O6" s="105">
        <f>C6/7.04</f>
        <v>2.9829545454545454</v>
      </c>
      <c r="P6" s="105">
        <f>C6/7.04</f>
        <v>2.9829545454545454</v>
      </c>
      <c r="Q6" s="104">
        <v>0</v>
      </c>
      <c r="R6" s="104">
        <v>0</v>
      </c>
      <c r="S6" s="105">
        <f>K6/135.9187</f>
        <v>1.6222933268196356</v>
      </c>
    </row>
    <row r="7" spans="1:19" ht="40.9" thickBot="1">
      <c r="A7" s="106" t="s">
        <v>530</v>
      </c>
      <c r="B7" s="107" t="s">
        <v>531</v>
      </c>
      <c r="C7" s="119">
        <v>21.8</v>
      </c>
      <c r="D7" s="108" t="s">
        <v>238</v>
      </c>
      <c r="E7" s="108" t="s">
        <v>70</v>
      </c>
      <c r="F7" s="109" t="s">
        <v>123</v>
      </c>
      <c r="G7" s="108" t="s">
        <v>53</v>
      </c>
      <c r="H7" s="108" t="s">
        <v>31</v>
      </c>
      <c r="I7" s="108" t="s">
        <v>101</v>
      </c>
      <c r="J7" s="319"/>
      <c r="K7" s="124">
        <v>253.7</v>
      </c>
      <c r="L7" s="105">
        <f>-(C7/7.04)</f>
        <v>-3.0965909090909092</v>
      </c>
      <c r="M7" s="105">
        <f>C7/7.04</f>
        <v>3.0965909090909092</v>
      </c>
      <c r="N7" s="104">
        <v>0</v>
      </c>
      <c r="O7" s="105">
        <f t="shared" ref="O7" si="0">C7/7.04</f>
        <v>3.0965909090909092</v>
      </c>
      <c r="P7" s="105">
        <f>C7/7.04</f>
        <v>3.0965909090909092</v>
      </c>
      <c r="Q7" s="104">
        <v>0</v>
      </c>
      <c r="R7" s="104">
        <v>0</v>
      </c>
      <c r="S7" s="105">
        <f>K7/135.9187</f>
        <v>1.8665569932614128</v>
      </c>
    </row>
    <row r="8" spans="1:19" ht="67.900000000000006" thickBot="1">
      <c r="A8" s="106" t="s">
        <v>532</v>
      </c>
      <c r="B8" s="107" t="s">
        <v>533</v>
      </c>
      <c r="C8" s="119">
        <v>40</v>
      </c>
      <c r="D8" s="108" t="s">
        <v>238</v>
      </c>
      <c r="E8" s="108" t="s">
        <v>70</v>
      </c>
      <c r="F8" s="109" t="s">
        <v>534</v>
      </c>
      <c r="G8" s="108" t="s">
        <v>53</v>
      </c>
      <c r="H8" s="108" t="s">
        <v>535</v>
      </c>
      <c r="I8" s="108" t="s">
        <v>101</v>
      </c>
      <c r="J8" s="319"/>
      <c r="K8" s="125">
        <v>1060</v>
      </c>
      <c r="L8" s="105">
        <f>C8/7.04</f>
        <v>5.6818181818181817</v>
      </c>
      <c r="M8" s="105">
        <f>C8/7.04</f>
        <v>5.6818181818181817</v>
      </c>
      <c r="N8" s="104">
        <v>0</v>
      </c>
      <c r="O8" s="104">
        <v>0</v>
      </c>
      <c r="P8" s="104">
        <v>0</v>
      </c>
      <c r="Q8" s="104">
        <v>0</v>
      </c>
      <c r="R8" s="104">
        <v>0</v>
      </c>
      <c r="S8" s="105">
        <f t="shared" ref="S8:S9" si="1">K8/135.9187</f>
        <v>7.7987797116952997</v>
      </c>
    </row>
    <row r="9" spans="1:19" ht="138.94999999999999" customHeight="1" thickBot="1">
      <c r="A9" s="310" t="s">
        <v>536</v>
      </c>
      <c r="B9" s="311" t="s">
        <v>537</v>
      </c>
      <c r="C9" s="312">
        <v>40</v>
      </c>
      <c r="D9" s="313" t="s">
        <v>238</v>
      </c>
      <c r="E9" s="313" t="s">
        <v>70</v>
      </c>
      <c r="F9" s="332" t="s">
        <v>538</v>
      </c>
      <c r="G9" s="313" t="s">
        <v>53</v>
      </c>
      <c r="H9" s="108" t="s">
        <v>31</v>
      </c>
      <c r="I9" s="313" t="s">
        <v>101</v>
      </c>
      <c r="J9" s="319"/>
      <c r="K9" s="320">
        <v>1292</v>
      </c>
      <c r="L9" s="333">
        <f>-C9/7.04</f>
        <v>-5.6818181818181817</v>
      </c>
      <c r="M9" s="333">
        <f>C9/7.04</f>
        <v>5.6818181818181817</v>
      </c>
      <c r="N9" s="318">
        <v>0</v>
      </c>
      <c r="O9" s="318">
        <v>0</v>
      </c>
      <c r="P9" s="318">
        <v>0</v>
      </c>
      <c r="Q9" s="318">
        <v>0</v>
      </c>
      <c r="R9" s="318">
        <v>0</v>
      </c>
      <c r="S9" s="333">
        <f t="shared" si="1"/>
        <v>9.5056824410474796</v>
      </c>
    </row>
    <row r="10" spans="1:19" ht="14.65" thickBot="1">
      <c r="A10" s="310"/>
      <c r="B10" s="311"/>
      <c r="C10" s="312"/>
      <c r="D10" s="313"/>
      <c r="E10" s="313"/>
      <c r="F10" s="332"/>
      <c r="G10" s="313"/>
      <c r="H10" s="108" t="s">
        <v>30</v>
      </c>
      <c r="I10" s="253"/>
      <c r="J10" s="319"/>
      <c r="K10" s="320"/>
      <c r="L10" s="333"/>
      <c r="M10" s="333"/>
      <c r="N10" s="318"/>
      <c r="O10" s="318"/>
      <c r="P10" s="318"/>
      <c r="Q10" s="318"/>
      <c r="R10" s="318"/>
      <c r="S10" s="333"/>
    </row>
    <row r="11" spans="1:19" ht="94.9" thickBot="1">
      <c r="A11" s="106" t="s">
        <v>539</v>
      </c>
      <c r="B11" s="107" t="s">
        <v>540</v>
      </c>
      <c r="C11" s="119">
        <v>6</v>
      </c>
      <c r="D11" s="108" t="s">
        <v>238</v>
      </c>
      <c r="E11" s="108" t="s">
        <v>70</v>
      </c>
      <c r="F11" s="109" t="s">
        <v>105</v>
      </c>
      <c r="G11" s="108" t="s">
        <v>53</v>
      </c>
      <c r="H11" s="108" t="s">
        <v>31</v>
      </c>
      <c r="I11" s="108" t="s">
        <v>101</v>
      </c>
      <c r="J11" s="319"/>
      <c r="K11" s="125">
        <v>159</v>
      </c>
      <c r="L11" s="105">
        <f>C11/7.04</f>
        <v>0.85227272727272729</v>
      </c>
      <c r="M11" s="105">
        <f>C11/7.04</f>
        <v>0.85227272727272729</v>
      </c>
      <c r="N11" s="104">
        <v>0</v>
      </c>
      <c r="O11" s="104">
        <v>0</v>
      </c>
      <c r="P11" s="105">
        <f>C11/7.04</f>
        <v>0.85227272727272729</v>
      </c>
      <c r="Q11" s="104">
        <v>0</v>
      </c>
      <c r="R11" s="104">
        <v>0</v>
      </c>
      <c r="S11" s="105">
        <f t="shared" ref="S11:S12" si="2">K11/135.9187</f>
        <v>1.1698169567542951</v>
      </c>
    </row>
    <row r="12" spans="1:19" ht="138.94999999999999" customHeight="1" thickBot="1">
      <c r="A12" s="310" t="s">
        <v>541</v>
      </c>
      <c r="B12" s="311" t="s">
        <v>542</v>
      </c>
      <c r="C12" s="312">
        <v>75</v>
      </c>
      <c r="D12" s="313" t="s">
        <v>238</v>
      </c>
      <c r="E12" s="313" t="s">
        <v>70</v>
      </c>
      <c r="F12" s="332" t="s">
        <v>543</v>
      </c>
      <c r="G12" s="313" t="s">
        <v>53</v>
      </c>
      <c r="H12" s="334" t="s">
        <v>544</v>
      </c>
      <c r="I12" s="313" t="s">
        <v>101</v>
      </c>
      <c r="J12" s="319"/>
      <c r="K12" s="320">
        <v>825</v>
      </c>
      <c r="L12" s="333">
        <f>C12/7.04</f>
        <v>10.653409090909092</v>
      </c>
      <c r="M12" s="333">
        <f>C12/7.04</f>
        <v>10.653409090909092</v>
      </c>
      <c r="N12" s="318">
        <v>0</v>
      </c>
      <c r="O12" s="318">
        <v>0</v>
      </c>
      <c r="P12" s="318">
        <v>0</v>
      </c>
      <c r="Q12" s="318">
        <v>0</v>
      </c>
      <c r="R12" s="318">
        <v>0</v>
      </c>
      <c r="S12" s="333">
        <f t="shared" si="2"/>
        <v>6.0698049642911531</v>
      </c>
    </row>
    <row r="13" spans="1:19" ht="14.65" thickBot="1">
      <c r="A13" s="310"/>
      <c r="B13" s="311"/>
      <c r="C13" s="312"/>
      <c r="D13" s="313"/>
      <c r="E13" s="313"/>
      <c r="F13" s="332"/>
      <c r="G13" s="313"/>
      <c r="H13" s="325"/>
      <c r="I13" s="253"/>
      <c r="J13" s="319"/>
      <c r="K13" s="320"/>
      <c r="L13" s="333"/>
      <c r="M13" s="333"/>
      <c r="N13" s="318"/>
      <c r="O13" s="318"/>
      <c r="P13" s="318"/>
      <c r="Q13" s="318"/>
      <c r="R13" s="318"/>
      <c r="S13" s="333"/>
    </row>
    <row r="14" spans="1:19" ht="27.4" thickBot="1">
      <c r="A14" s="106" t="s">
        <v>545</v>
      </c>
      <c r="B14" s="107" t="s">
        <v>546</v>
      </c>
      <c r="C14" s="119">
        <v>80</v>
      </c>
      <c r="D14" s="108" t="s">
        <v>238</v>
      </c>
      <c r="E14" s="108" t="s">
        <v>70</v>
      </c>
      <c r="F14" s="109" t="s">
        <v>547</v>
      </c>
      <c r="G14" s="108" t="s">
        <v>53</v>
      </c>
      <c r="H14" s="108" t="s">
        <v>31</v>
      </c>
      <c r="I14" s="108" t="s">
        <v>101</v>
      </c>
      <c r="J14" s="319"/>
      <c r="K14" s="125">
        <v>1040</v>
      </c>
      <c r="L14" s="105">
        <f>-C14/7.04</f>
        <v>-11.363636363636363</v>
      </c>
      <c r="M14" s="105">
        <f>C14/7.04</f>
        <v>11.363636363636363</v>
      </c>
      <c r="N14" s="104">
        <v>0</v>
      </c>
      <c r="O14" s="105">
        <f t="shared" ref="O14" si="3">C14/7.04</f>
        <v>11.363636363636363</v>
      </c>
      <c r="P14" s="105">
        <f>C14/7.04</f>
        <v>11.363636363636363</v>
      </c>
      <c r="Q14" s="104">
        <v>0</v>
      </c>
      <c r="R14" s="104">
        <v>0</v>
      </c>
      <c r="S14" s="105">
        <f t="shared" ref="S14:S15" si="4">K14/135.9187</f>
        <v>7.6516329246821817</v>
      </c>
    </row>
    <row r="15" spans="1:19" ht="41.1" customHeight="1" thickBot="1">
      <c r="A15" s="310" t="s">
        <v>548</v>
      </c>
      <c r="B15" s="311" t="s">
        <v>549</v>
      </c>
      <c r="C15" s="312">
        <v>22</v>
      </c>
      <c r="D15" s="313" t="s">
        <v>238</v>
      </c>
      <c r="E15" s="313" t="s">
        <v>70</v>
      </c>
      <c r="F15" s="332" t="s">
        <v>550</v>
      </c>
      <c r="G15" s="313" t="s">
        <v>53</v>
      </c>
      <c r="H15" s="334" t="s">
        <v>551</v>
      </c>
      <c r="I15" s="313" t="s">
        <v>101</v>
      </c>
      <c r="J15" s="319"/>
      <c r="K15" s="321">
        <v>917.5</v>
      </c>
      <c r="L15" s="333">
        <f>C15/7.04</f>
        <v>3.125</v>
      </c>
      <c r="M15" s="333">
        <f>C15/7.04</f>
        <v>3.125</v>
      </c>
      <c r="N15" s="318">
        <v>0</v>
      </c>
      <c r="O15" s="318">
        <v>0</v>
      </c>
      <c r="P15" s="318">
        <v>0</v>
      </c>
      <c r="Q15" s="318">
        <v>0</v>
      </c>
      <c r="R15" s="318">
        <v>0</v>
      </c>
      <c r="S15" s="333">
        <f t="shared" si="4"/>
        <v>6.7503588542268282</v>
      </c>
    </row>
    <row r="16" spans="1:19" ht="14.65" thickBot="1">
      <c r="A16" s="310"/>
      <c r="B16" s="311"/>
      <c r="C16" s="312"/>
      <c r="D16" s="313"/>
      <c r="E16" s="313"/>
      <c r="F16" s="332"/>
      <c r="G16" s="313"/>
      <c r="H16" s="325"/>
      <c r="I16" s="253"/>
      <c r="J16" s="319"/>
      <c r="K16" s="321"/>
      <c r="L16" s="333"/>
      <c r="M16" s="333"/>
      <c r="N16" s="318"/>
      <c r="O16" s="318"/>
      <c r="P16" s="318"/>
      <c r="Q16" s="318"/>
      <c r="R16" s="318"/>
      <c r="S16" s="333"/>
    </row>
    <row r="17" spans="1:19" ht="14.65" thickBot="1">
      <c r="A17" s="106" t="s">
        <v>552</v>
      </c>
      <c r="B17" s="107" t="s">
        <v>553</v>
      </c>
      <c r="C17" s="119">
        <v>15</v>
      </c>
      <c r="D17" s="108" t="s">
        <v>238</v>
      </c>
      <c r="E17" s="108" t="s">
        <v>70</v>
      </c>
      <c r="F17" s="109" t="s">
        <v>554</v>
      </c>
      <c r="G17" s="108" t="s">
        <v>188</v>
      </c>
      <c r="H17" s="108" t="s">
        <v>31</v>
      </c>
      <c r="I17" s="108" t="s">
        <v>101</v>
      </c>
      <c r="J17" s="319"/>
      <c r="K17" s="124">
        <v>894.3</v>
      </c>
      <c r="L17" s="135">
        <v>0</v>
      </c>
      <c r="M17" s="105">
        <f>C17/7.04</f>
        <v>2.1306818181818183</v>
      </c>
      <c r="N17" s="104">
        <v>0</v>
      </c>
      <c r="O17" s="104">
        <v>0</v>
      </c>
      <c r="P17" s="104">
        <v>0</v>
      </c>
      <c r="Q17" s="104">
        <v>0</v>
      </c>
      <c r="R17" s="104">
        <v>0</v>
      </c>
      <c r="S17" s="105">
        <f t="shared" ref="S17:S20" si="5">K17/135.9187</f>
        <v>6.5796685812916103</v>
      </c>
    </row>
    <row r="18" spans="1:19" ht="14.65" thickBot="1">
      <c r="A18" s="106" t="s">
        <v>555</v>
      </c>
      <c r="B18" s="107" t="s">
        <v>556</v>
      </c>
      <c r="C18" s="119">
        <v>150</v>
      </c>
      <c r="D18" s="108" t="s">
        <v>238</v>
      </c>
      <c r="E18" s="108" t="s">
        <v>70</v>
      </c>
      <c r="F18" s="109" t="s">
        <v>557</v>
      </c>
      <c r="G18" s="108" t="s">
        <v>53</v>
      </c>
      <c r="H18" s="108" t="s">
        <v>535</v>
      </c>
      <c r="I18" s="108" t="s">
        <v>101</v>
      </c>
      <c r="J18" s="319"/>
      <c r="K18" s="124">
        <v>77.8</v>
      </c>
      <c r="L18" s="105">
        <f>C18/7.04</f>
        <v>21.306818181818183</v>
      </c>
      <c r="M18" s="105">
        <f>C18/7.04</f>
        <v>21.306818181818183</v>
      </c>
      <c r="N18" s="104">
        <v>0</v>
      </c>
      <c r="O18" s="104">
        <v>0</v>
      </c>
      <c r="P18" s="104">
        <v>0</v>
      </c>
      <c r="Q18" s="104">
        <v>0</v>
      </c>
      <c r="R18" s="104">
        <v>0</v>
      </c>
      <c r="S18" s="105">
        <f t="shared" si="5"/>
        <v>0.57240100148103235</v>
      </c>
    </row>
    <row r="19" spans="1:19" ht="54.4" thickBot="1">
      <c r="A19" s="106" t="s">
        <v>558</v>
      </c>
      <c r="B19" s="107" t="s">
        <v>559</v>
      </c>
      <c r="C19" s="119" t="s">
        <v>560</v>
      </c>
      <c r="D19" s="108" t="s">
        <v>561</v>
      </c>
      <c r="E19" s="108" t="s">
        <v>25</v>
      </c>
      <c r="F19" s="109" t="s">
        <v>562</v>
      </c>
      <c r="G19" s="108" t="s">
        <v>53</v>
      </c>
      <c r="H19" s="108" t="s">
        <v>31</v>
      </c>
      <c r="I19" s="108" t="s">
        <v>101</v>
      </c>
      <c r="J19" s="319"/>
      <c r="K19" s="125">
        <v>314</v>
      </c>
      <c r="L19" s="104">
        <v>0</v>
      </c>
      <c r="M19" s="104">
        <v>0</v>
      </c>
      <c r="N19" s="104">
        <v>0</v>
      </c>
      <c r="O19" s="104">
        <v>0</v>
      </c>
      <c r="P19" s="104">
        <v>0</v>
      </c>
      <c r="Q19" s="104">
        <v>0</v>
      </c>
      <c r="R19" s="104">
        <v>0</v>
      </c>
      <c r="S19" s="105">
        <f t="shared" si="5"/>
        <v>2.3102045561059663</v>
      </c>
    </row>
    <row r="20" spans="1:19" ht="41.1" customHeight="1" thickBot="1">
      <c r="A20" s="310" t="s">
        <v>563</v>
      </c>
      <c r="B20" s="311" t="s">
        <v>564</v>
      </c>
      <c r="C20" s="312">
        <v>10</v>
      </c>
      <c r="D20" s="313" t="s">
        <v>238</v>
      </c>
      <c r="E20" s="313" t="s">
        <v>70</v>
      </c>
      <c r="F20" s="332" t="s">
        <v>565</v>
      </c>
      <c r="G20" s="313" t="s">
        <v>53</v>
      </c>
      <c r="H20" s="334" t="s">
        <v>551</v>
      </c>
      <c r="I20" s="313" t="s">
        <v>101</v>
      </c>
      <c r="J20" s="319"/>
      <c r="K20" s="320">
        <v>460</v>
      </c>
      <c r="L20" s="333">
        <f>-C20/7.04</f>
        <v>-1.4204545454545454</v>
      </c>
      <c r="M20" s="333">
        <f>C20/7.04</f>
        <v>1.4204545454545454</v>
      </c>
      <c r="N20" s="318">
        <v>0</v>
      </c>
      <c r="O20" s="318">
        <v>0</v>
      </c>
      <c r="P20" s="318">
        <v>0</v>
      </c>
      <c r="Q20" s="318">
        <v>0</v>
      </c>
      <c r="R20" s="318">
        <v>0</v>
      </c>
      <c r="S20" s="333">
        <f t="shared" si="5"/>
        <v>3.3843761013017342</v>
      </c>
    </row>
    <row r="21" spans="1:19" ht="14.65" thickBot="1">
      <c r="A21" s="310"/>
      <c r="B21" s="311"/>
      <c r="C21" s="312"/>
      <c r="D21" s="313"/>
      <c r="E21" s="313"/>
      <c r="F21" s="332"/>
      <c r="G21" s="313"/>
      <c r="H21" s="325"/>
      <c r="I21" s="253"/>
      <c r="J21" s="319"/>
      <c r="K21" s="320"/>
      <c r="L21" s="333">
        <f>E21/6.068</f>
        <v>0</v>
      </c>
      <c r="M21" s="333">
        <f>F21/6.068</f>
        <v>0</v>
      </c>
      <c r="N21" s="318"/>
      <c r="O21" s="318"/>
      <c r="P21" s="318"/>
      <c r="Q21" s="318"/>
      <c r="R21" s="318"/>
      <c r="S21" s="333"/>
    </row>
    <row r="22" spans="1:19" ht="27.4" thickBot="1">
      <c r="A22" s="106" t="s">
        <v>566</v>
      </c>
      <c r="B22" s="107" t="s">
        <v>567</v>
      </c>
      <c r="C22" s="119">
        <v>126</v>
      </c>
      <c r="D22" s="108" t="s">
        <v>238</v>
      </c>
      <c r="E22" s="108" t="s">
        <v>70</v>
      </c>
      <c r="F22" s="109" t="s">
        <v>568</v>
      </c>
      <c r="G22" s="108" t="s">
        <v>188</v>
      </c>
      <c r="H22" s="108" t="s">
        <v>535</v>
      </c>
      <c r="I22" s="108" t="s">
        <v>101</v>
      </c>
      <c r="J22" s="319"/>
      <c r="K22" s="124">
        <v>3531.4</v>
      </c>
      <c r="L22" s="104">
        <v>0</v>
      </c>
      <c r="M22" s="104">
        <v>0</v>
      </c>
      <c r="N22" s="104">
        <v>0</v>
      </c>
      <c r="O22" s="105">
        <f>C22/7.04</f>
        <v>17.897727272727273</v>
      </c>
      <c r="P22" s="104">
        <v>0</v>
      </c>
      <c r="Q22" s="104">
        <v>0</v>
      </c>
      <c r="R22" s="104">
        <v>0</v>
      </c>
      <c r="S22" s="105">
        <f t="shared" ref="S22:S23" si="6">K22/135.9187</f>
        <v>25.981708182906399</v>
      </c>
    </row>
    <row r="23" spans="1:19" ht="27.4" thickBot="1">
      <c r="A23" s="106" t="s">
        <v>569</v>
      </c>
      <c r="B23" s="107" t="s">
        <v>570</v>
      </c>
      <c r="C23" s="119" t="s">
        <v>560</v>
      </c>
      <c r="D23" s="108" t="s">
        <v>571</v>
      </c>
      <c r="E23" s="108" t="s">
        <v>368</v>
      </c>
      <c r="F23" s="109" t="s">
        <v>326</v>
      </c>
      <c r="G23" s="108" t="s">
        <v>53</v>
      </c>
      <c r="H23" s="108" t="s">
        <v>31</v>
      </c>
      <c r="I23" s="108" t="s">
        <v>101</v>
      </c>
      <c r="J23" s="319"/>
      <c r="K23" s="126">
        <v>773</v>
      </c>
      <c r="L23" s="104">
        <v>0</v>
      </c>
      <c r="M23" s="104">
        <v>0</v>
      </c>
      <c r="N23" s="104">
        <v>0</v>
      </c>
      <c r="O23" s="104">
        <v>0</v>
      </c>
      <c r="P23" s="104">
        <v>0</v>
      </c>
      <c r="Q23" s="104">
        <v>0</v>
      </c>
      <c r="R23" s="104">
        <v>0</v>
      </c>
      <c r="S23" s="105">
        <f t="shared" si="6"/>
        <v>5.6872233180570442</v>
      </c>
    </row>
    <row r="24" spans="1:19" ht="40.9" thickBot="1">
      <c r="A24" s="106" t="s">
        <v>572</v>
      </c>
      <c r="B24" s="107" t="s">
        <v>573</v>
      </c>
      <c r="C24" s="119">
        <v>82</v>
      </c>
      <c r="D24" s="108" t="s">
        <v>574</v>
      </c>
      <c r="E24" s="108" t="s">
        <v>70</v>
      </c>
      <c r="F24" s="109" t="s">
        <v>575</v>
      </c>
      <c r="G24" s="108" t="s">
        <v>53</v>
      </c>
      <c r="H24" s="108" t="s">
        <v>576</v>
      </c>
      <c r="I24" s="108" t="s">
        <v>101</v>
      </c>
      <c r="J24" s="87"/>
      <c r="K24" s="105" t="s">
        <v>577</v>
      </c>
      <c r="L24" s="117">
        <f>-C24/7.04</f>
        <v>-11.647727272727273</v>
      </c>
      <c r="M24" s="117">
        <f>C24/7.04</f>
        <v>11.647727272727273</v>
      </c>
      <c r="N24" s="104">
        <v>0</v>
      </c>
      <c r="O24" s="104">
        <v>0</v>
      </c>
      <c r="P24" s="104">
        <v>0</v>
      </c>
      <c r="Q24" s="104">
        <v>0</v>
      </c>
      <c r="R24" s="104">
        <v>0</v>
      </c>
      <c r="S24" s="105" t="s">
        <v>577</v>
      </c>
    </row>
    <row r="25" spans="1:19" ht="40.9" thickBot="1">
      <c r="A25" s="106" t="s">
        <v>578</v>
      </c>
      <c r="B25" s="107" t="s">
        <v>579</v>
      </c>
      <c r="C25" s="119">
        <v>15</v>
      </c>
      <c r="D25" s="108" t="s">
        <v>574</v>
      </c>
      <c r="E25" s="108" t="s">
        <v>70</v>
      </c>
      <c r="F25" s="109" t="s">
        <v>580</v>
      </c>
      <c r="G25" s="108" t="s">
        <v>53</v>
      </c>
      <c r="H25" s="108" t="s">
        <v>576</v>
      </c>
      <c r="I25" s="108" t="s">
        <v>101</v>
      </c>
      <c r="J25" s="87"/>
      <c r="K25" s="105" t="s">
        <v>577</v>
      </c>
      <c r="L25" s="117">
        <v>0</v>
      </c>
      <c r="M25" s="117">
        <f>C25/7.04</f>
        <v>2.1306818181818183</v>
      </c>
      <c r="N25" s="104">
        <v>0</v>
      </c>
      <c r="O25" s="104">
        <v>0</v>
      </c>
      <c r="P25" s="104">
        <v>0</v>
      </c>
      <c r="Q25" s="104">
        <v>0</v>
      </c>
      <c r="R25" s="104">
        <v>0</v>
      </c>
      <c r="S25" s="105" t="s">
        <v>577</v>
      </c>
    </row>
    <row r="26" spans="1:19" ht="14.65" thickBot="1">
      <c r="B26" s="129" t="s">
        <v>581</v>
      </c>
      <c r="C26" s="130">
        <f>SUM(C6:C25)</f>
        <v>703.8</v>
      </c>
    </row>
    <row r="27" spans="1:19">
      <c r="J27" s="92" t="s">
        <v>219</v>
      </c>
      <c r="K27" s="102">
        <f>SUM(K3:K26)</f>
        <v>11818.2</v>
      </c>
      <c r="L27" s="102">
        <f>SUM(L3:L26)</f>
        <v>5.4261363636363633</v>
      </c>
      <c r="M27" s="102">
        <f>SUM(M3:M26)</f>
        <v>82.073863636363626</v>
      </c>
      <c r="N27" s="89"/>
      <c r="O27" s="128">
        <f>SUM(O3:O26)</f>
        <v>35.340909090909093</v>
      </c>
      <c r="P27" s="128">
        <f>SUM(P3:P26)</f>
        <v>18.295454545454547</v>
      </c>
      <c r="Q27" s="89"/>
      <c r="R27" s="89"/>
      <c r="S27" s="102">
        <f>SUM(S3:S26)</f>
        <v>86.950507913922081</v>
      </c>
    </row>
    <row r="28" spans="1:19">
      <c r="A28" s="110" t="s">
        <v>220</v>
      </c>
      <c r="B28" s="231" t="s">
        <v>582</v>
      </c>
      <c r="C28" s="372"/>
      <c r="D28" s="372"/>
      <c r="E28" s="372"/>
      <c r="F28" s="372"/>
    </row>
    <row r="29" spans="1:19" ht="14.25" customHeight="1">
      <c r="A29" s="110"/>
      <c r="B29" s="372"/>
      <c r="C29" s="372"/>
      <c r="D29" s="372"/>
      <c r="E29" s="372"/>
      <c r="F29" s="372"/>
    </row>
    <row r="30" spans="1:19" ht="14.25" customHeight="1">
      <c r="A30" s="110" t="s">
        <v>222</v>
      </c>
      <c r="B30" s="231" t="s">
        <v>583</v>
      </c>
      <c r="C30" s="372"/>
      <c r="D30" s="372"/>
      <c r="E30" s="372"/>
      <c r="F30" s="372"/>
    </row>
    <row r="31" spans="1:19">
      <c r="B31" s="372"/>
      <c r="C31" s="372"/>
      <c r="D31" s="372"/>
      <c r="E31" s="372"/>
      <c r="F31" s="372"/>
    </row>
    <row r="32" spans="1:19" ht="14.25" customHeight="1">
      <c r="A32" s="103" t="s">
        <v>398</v>
      </c>
      <c r="B32" s="231" t="s">
        <v>584</v>
      </c>
      <c r="C32" s="372"/>
      <c r="D32" s="372"/>
      <c r="E32" s="372"/>
      <c r="F32" s="372"/>
    </row>
    <row r="33" spans="1:6">
      <c r="B33" s="372"/>
      <c r="C33" s="372"/>
      <c r="D33" s="372"/>
      <c r="E33" s="372"/>
      <c r="F33" s="372"/>
    </row>
    <row r="34" spans="1:6" ht="14.25" customHeight="1">
      <c r="A34" s="127" t="s">
        <v>400</v>
      </c>
      <c r="B34" s="231" t="s">
        <v>585</v>
      </c>
      <c r="C34" s="372"/>
      <c r="D34" s="372"/>
      <c r="E34" s="372"/>
      <c r="F34" s="372"/>
    </row>
    <row r="35" spans="1:6">
      <c r="B35" s="372"/>
      <c r="C35" s="372"/>
      <c r="D35" s="372"/>
      <c r="E35" s="372"/>
      <c r="F35" s="372"/>
    </row>
    <row r="36" spans="1:6" ht="14.25" customHeight="1">
      <c r="A36" s="127" t="s">
        <v>586</v>
      </c>
      <c r="B36" s="231" t="s">
        <v>223</v>
      </c>
      <c r="C36" s="231"/>
      <c r="D36" s="231"/>
      <c r="E36" s="372"/>
      <c r="F36" s="372"/>
    </row>
    <row r="37" spans="1:6">
      <c r="B37" s="372"/>
      <c r="C37" s="372"/>
      <c r="D37" s="372"/>
      <c r="E37" s="372"/>
      <c r="F37" s="372"/>
    </row>
    <row r="38" spans="1:6">
      <c r="A38" s="127" t="s">
        <v>587</v>
      </c>
      <c r="B38" s="231" t="s">
        <v>588</v>
      </c>
      <c r="C38" s="231"/>
      <c r="D38" s="231"/>
      <c r="E38" s="231"/>
      <c r="F38" s="231"/>
    </row>
    <row r="39" spans="1:6">
      <c r="B39" s="231"/>
      <c r="C39" s="231"/>
      <c r="D39" s="231"/>
      <c r="E39" s="231"/>
      <c r="F39" s="231"/>
    </row>
  </sheetData>
  <mergeCells count="100">
    <mergeCell ref="B34:F35"/>
    <mergeCell ref="B36:F37"/>
    <mergeCell ref="B32:F33"/>
    <mergeCell ref="B38:F39"/>
    <mergeCell ref="L1:S2"/>
    <mergeCell ref="F2:H3"/>
    <mergeCell ref="I2:I5"/>
    <mergeCell ref="L3:L5"/>
    <mergeCell ref="M3:M5"/>
    <mergeCell ref="N3:N5"/>
    <mergeCell ref="O3:O5"/>
    <mergeCell ref="P3:P5"/>
    <mergeCell ref="Q3:Q5"/>
    <mergeCell ref="R3:R5"/>
    <mergeCell ref="S3:S5"/>
    <mergeCell ref="H4:H5"/>
    <mergeCell ref="H12:H13"/>
    <mergeCell ref="G12:G13"/>
    <mergeCell ref="I12:I13"/>
    <mergeCell ref="F12:F13"/>
    <mergeCell ref="I9:I10"/>
    <mergeCell ref="G9:G10"/>
    <mergeCell ref="G20:G21"/>
    <mergeCell ref="F15:F16"/>
    <mergeCell ref="F20:F21"/>
    <mergeCell ref="G15:G16"/>
    <mergeCell ref="I15:I16"/>
    <mergeCell ref="I20:I21"/>
    <mergeCell ref="H20:H21"/>
    <mergeCell ref="H15:H16"/>
    <mergeCell ref="S15:S16"/>
    <mergeCell ref="L20:L21"/>
    <mergeCell ref="M20:M21"/>
    <mergeCell ref="N20:N21"/>
    <mergeCell ref="O20:O21"/>
    <mergeCell ref="P20:P21"/>
    <mergeCell ref="Q20:Q21"/>
    <mergeCell ref="R20:R21"/>
    <mergeCell ref="S20:S21"/>
    <mergeCell ref="L15:L16"/>
    <mergeCell ref="M15:M16"/>
    <mergeCell ref="N15:N16"/>
    <mergeCell ref="O15:O16"/>
    <mergeCell ref="P15:P16"/>
    <mergeCell ref="J1:K3"/>
    <mergeCell ref="F9:F10"/>
    <mergeCell ref="S9:S10"/>
    <mergeCell ref="L12:L13"/>
    <mergeCell ref="M12:M13"/>
    <mergeCell ref="N12:N13"/>
    <mergeCell ref="O12:O13"/>
    <mergeCell ref="P12:P13"/>
    <mergeCell ref="Q12:Q13"/>
    <mergeCell ref="R12:R13"/>
    <mergeCell ref="S12:S13"/>
    <mergeCell ref="L9:L10"/>
    <mergeCell ref="M9:M10"/>
    <mergeCell ref="N9:N10"/>
    <mergeCell ref="O9:O10"/>
    <mergeCell ref="P9:P10"/>
    <mergeCell ref="J4:J5"/>
    <mergeCell ref="K4:K5"/>
    <mergeCell ref="K9:K10"/>
    <mergeCell ref="F4:F5"/>
    <mergeCell ref="G4:G5"/>
    <mergeCell ref="Q9:Q10"/>
    <mergeCell ref="R9:R10"/>
    <mergeCell ref="J6:J23"/>
    <mergeCell ref="K12:K13"/>
    <mergeCell ref="K15:K16"/>
    <mergeCell ref="K20:K21"/>
    <mergeCell ref="Q15:Q16"/>
    <mergeCell ref="R15:R16"/>
    <mergeCell ref="A12:A13"/>
    <mergeCell ref="B12:B13"/>
    <mergeCell ref="C12:C13"/>
    <mergeCell ref="D12:D13"/>
    <mergeCell ref="E12:E13"/>
    <mergeCell ref="A2:A5"/>
    <mergeCell ref="B2:B5"/>
    <mergeCell ref="D2:D5"/>
    <mergeCell ref="E2:E5"/>
    <mergeCell ref="A9:A10"/>
    <mergeCell ref="B9:B10"/>
    <mergeCell ref="C9:C10"/>
    <mergeCell ref="D9:D10"/>
    <mergeCell ref="E9:E10"/>
    <mergeCell ref="C2:C5"/>
    <mergeCell ref="A15:A16"/>
    <mergeCell ref="B15:B16"/>
    <mergeCell ref="C15:C16"/>
    <mergeCell ref="D15:D16"/>
    <mergeCell ref="E15:E16"/>
    <mergeCell ref="B28:F29"/>
    <mergeCell ref="B30:F31"/>
    <mergeCell ref="A20:A21"/>
    <mergeCell ref="B20:B21"/>
    <mergeCell ref="C20:C21"/>
    <mergeCell ref="D20:D21"/>
    <mergeCell ref="E20:E2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39"/>
  <sheetViews>
    <sheetView zoomScaleNormal="100" workbookViewId="0">
      <pane xSplit="17595" ySplit="2370" topLeftCell="K16" activePane="bottomRight"/>
      <selection pane="bottomRight" activeCell="M23" sqref="M23:M28"/>
      <selection pane="bottomLeft" activeCell="A23" sqref="A23:A28"/>
      <selection pane="topRight" activeCell="D1" sqref="D1"/>
    </sheetView>
  </sheetViews>
  <sheetFormatPr defaultRowHeight="14.25"/>
  <cols>
    <col min="1" max="1" width="11.5703125" customWidth="1"/>
    <col min="2" max="2" width="80" customWidth="1"/>
    <col min="3" max="3" width="35.140625" customWidth="1"/>
    <col min="5" max="5" width="7.28515625" customWidth="1"/>
    <col min="9" max="9" width="20.42578125" style="50" customWidth="1"/>
    <col min="10" max="10" width="16" customWidth="1"/>
    <col min="11" max="11" width="14.42578125" customWidth="1"/>
    <col min="18" max="18" width="10" customWidth="1"/>
  </cols>
  <sheetData>
    <row r="1" spans="1:18" ht="15" customHeight="1" thickBot="1">
      <c r="A1" s="258" t="s">
        <v>224</v>
      </c>
      <c r="B1" s="347" t="s">
        <v>475</v>
      </c>
      <c r="C1" s="347" t="s">
        <v>225</v>
      </c>
      <c r="D1" s="301" t="s">
        <v>589</v>
      </c>
      <c r="E1" s="301" t="s">
        <v>590</v>
      </c>
      <c r="F1" s="258" t="s">
        <v>404</v>
      </c>
      <c r="G1" s="258"/>
      <c r="H1" s="258"/>
      <c r="I1" s="213" t="s">
        <v>266</v>
      </c>
      <c r="J1" s="270" t="s">
        <v>477</v>
      </c>
      <c r="K1" s="218" t="s">
        <v>8</v>
      </c>
      <c r="L1" s="218"/>
      <c r="M1" s="218"/>
      <c r="N1" s="218"/>
      <c r="O1" s="218"/>
      <c r="P1" s="218"/>
      <c r="Q1" s="218"/>
      <c r="R1" s="218"/>
    </row>
    <row r="2" spans="1:18" ht="14.65" thickBot="1">
      <c r="A2" s="258"/>
      <c r="B2" s="347"/>
      <c r="C2" s="347"/>
      <c r="D2" s="269"/>
      <c r="E2" s="349"/>
      <c r="F2" s="258"/>
      <c r="G2" s="258"/>
      <c r="H2" s="258"/>
      <c r="I2" s="213"/>
      <c r="J2" s="270"/>
      <c r="K2" s="270" t="s">
        <v>13</v>
      </c>
      <c r="L2" s="270" t="s">
        <v>14</v>
      </c>
      <c r="M2" s="270" t="s">
        <v>15</v>
      </c>
      <c r="N2" s="270" t="s">
        <v>16</v>
      </c>
      <c r="O2" s="270" t="s">
        <v>234</v>
      </c>
      <c r="P2" s="270" t="s">
        <v>18</v>
      </c>
      <c r="Q2" s="270" t="s">
        <v>19</v>
      </c>
      <c r="R2" s="270" t="s">
        <v>591</v>
      </c>
    </row>
    <row r="3" spans="1:18" ht="73.5" customHeight="1" thickBot="1">
      <c r="A3" s="258"/>
      <c r="B3" s="347"/>
      <c r="C3" s="347"/>
      <c r="D3" s="255"/>
      <c r="E3" s="350"/>
      <c r="F3" s="81" t="s">
        <v>592</v>
      </c>
      <c r="G3" s="81" t="s">
        <v>231</v>
      </c>
      <c r="H3" s="81" t="s">
        <v>479</v>
      </c>
      <c r="I3" s="213"/>
      <c r="J3" s="81" t="s">
        <v>480</v>
      </c>
      <c r="K3" s="270"/>
      <c r="L3" s="270"/>
      <c r="M3" s="270"/>
      <c r="N3" s="270"/>
      <c r="O3" s="270"/>
      <c r="P3" s="270"/>
      <c r="Q3" s="270"/>
      <c r="R3" s="270"/>
    </row>
    <row r="4" spans="1:18" ht="14.25" customHeight="1" thickBot="1">
      <c r="A4" s="296" t="s">
        <v>593</v>
      </c>
      <c r="B4" s="260" t="s">
        <v>594</v>
      </c>
      <c r="C4" s="260" t="s">
        <v>202</v>
      </c>
      <c r="D4" s="4" t="s">
        <v>66</v>
      </c>
      <c r="E4" s="348" t="s">
        <v>595</v>
      </c>
      <c r="F4" s="261" t="s">
        <v>85</v>
      </c>
      <c r="G4" s="261"/>
      <c r="H4" s="261"/>
      <c r="I4" s="210" t="s">
        <v>596</v>
      </c>
      <c r="J4" s="210">
        <v>36</v>
      </c>
      <c r="K4" s="219">
        <v>0</v>
      </c>
      <c r="L4" s="219">
        <v>0</v>
      </c>
      <c r="M4" s="219">
        <v>0</v>
      </c>
      <c r="N4" s="219">
        <v>0</v>
      </c>
      <c r="O4" s="219">
        <v>0</v>
      </c>
      <c r="P4" s="219">
        <v>0</v>
      </c>
      <c r="Q4" s="219">
        <v>0</v>
      </c>
      <c r="R4" s="351">
        <f>J4/135.9187</f>
        <v>0.26486421662361398</v>
      </c>
    </row>
    <row r="5" spans="1:18" ht="14.65" thickBot="1">
      <c r="A5" s="296"/>
      <c r="B5" s="260"/>
      <c r="C5" s="260"/>
      <c r="D5" s="4" t="s">
        <v>597</v>
      </c>
      <c r="E5" s="348"/>
      <c r="F5" s="261"/>
      <c r="G5" s="261"/>
      <c r="H5" s="261"/>
      <c r="I5" s="210"/>
      <c r="J5" s="210"/>
      <c r="K5" s="219"/>
      <c r="L5" s="219"/>
      <c r="M5" s="219"/>
      <c r="N5" s="219"/>
      <c r="O5" s="219"/>
      <c r="P5" s="219"/>
      <c r="Q5" s="219"/>
      <c r="R5" s="351"/>
    </row>
    <row r="6" spans="1:18" ht="14.65" thickBot="1">
      <c r="A6" s="296" t="s">
        <v>598</v>
      </c>
      <c r="B6" s="260" t="s">
        <v>599</v>
      </c>
      <c r="C6" s="260" t="s">
        <v>202</v>
      </c>
      <c r="D6" s="4" t="s">
        <v>66</v>
      </c>
      <c r="E6" s="348" t="s">
        <v>595</v>
      </c>
      <c r="F6" s="261" t="s">
        <v>85</v>
      </c>
      <c r="G6" s="261"/>
      <c r="H6" s="261"/>
      <c r="I6" s="210" t="s">
        <v>596</v>
      </c>
      <c r="J6" s="219"/>
      <c r="K6" s="219">
        <v>0</v>
      </c>
      <c r="L6" s="219">
        <v>0</v>
      </c>
      <c r="M6" s="219">
        <v>0</v>
      </c>
      <c r="N6" s="219">
        <v>0</v>
      </c>
      <c r="O6" s="219">
        <v>0</v>
      </c>
      <c r="P6" s="219">
        <v>0</v>
      </c>
      <c r="Q6" s="219">
        <v>0</v>
      </c>
      <c r="R6" s="219">
        <v>0</v>
      </c>
    </row>
    <row r="7" spans="1:18" ht="14.65" thickBot="1">
      <c r="A7" s="296"/>
      <c r="B7" s="260"/>
      <c r="C7" s="260"/>
      <c r="D7" s="4" t="s">
        <v>597</v>
      </c>
      <c r="E7" s="348"/>
      <c r="F7" s="261"/>
      <c r="G7" s="261"/>
      <c r="H7" s="261"/>
      <c r="I7" s="210"/>
      <c r="J7" s="219"/>
      <c r="K7" s="219"/>
      <c r="L7" s="219"/>
      <c r="M7" s="219"/>
      <c r="N7" s="219"/>
      <c r="O7" s="219"/>
      <c r="P7" s="219"/>
      <c r="Q7" s="219"/>
      <c r="R7" s="219"/>
    </row>
    <row r="8" spans="1:18" ht="14.65" thickBot="1">
      <c r="A8" s="296" t="s">
        <v>600</v>
      </c>
      <c r="B8" s="260" t="s">
        <v>601</v>
      </c>
      <c r="C8" s="260" t="s">
        <v>602</v>
      </c>
      <c r="D8" s="4" t="s">
        <v>66</v>
      </c>
      <c r="E8" s="261" t="s">
        <v>167</v>
      </c>
      <c r="F8" s="261" t="s">
        <v>603</v>
      </c>
      <c r="G8" s="261" t="s">
        <v>603</v>
      </c>
      <c r="H8" s="261" t="s">
        <v>42</v>
      </c>
      <c r="I8" s="216" t="s">
        <v>101</v>
      </c>
      <c r="J8" s="219"/>
      <c r="K8" s="219">
        <v>0</v>
      </c>
      <c r="L8" s="219">
        <v>0</v>
      </c>
      <c r="M8" s="219">
        <v>0</v>
      </c>
      <c r="N8" s="219">
        <v>0</v>
      </c>
      <c r="O8" s="219">
        <v>0</v>
      </c>
      <c r="P8" s="219">
        <v>0</v>
      </c>
      <c r="Q8" s="219">
        <v>0</v>
      </c>
      <c r="R8" s="219">
        <v>0</v>
      </c>
    </row>
    <row r="9" spans="1:18" ht="14.65" thickBot="1">
      <c r="A9" s="296"/>
      <c r="B9" s="260"/>
      <c r="C9" s="260"/>
      <c r="D9" s="4" t="s">
        <v>59</v>
      </c>
      <c r="E9" s="261"/>
      <c r="F9" s="261"/>
      <c r="G9" s="261"/>
      <c r="H9" s="261"/>
      <c r="I9" s="216"/>
      <c r="J9" s="219"/>
      <c r="K9" s="219"/>
      <c r="L9" s="219"/>
      <c r="M9" s="219"/>
      <c r="N9" s="219"/>
      <c r="O9" s="219"/>
      <c r="P9" s="219"/>
      <c r="Q9" s="219"/>
      <c r="R9" s="219"/>
    </row>
    <row r="10" spans="1:18" ht="14.65" thickBot="1">
      <c r="A10" s="296"/>
      <c r="B10" s="260"/>
      <c r="C10" s="260"/>
      <c r="D10" s="4" t="s">
        <v>604</v>
      </c>
      <c r="E10" s="261"/>
      <c r="F10" s="261"/>
      <c r="G10" s="261"/>
      <c r="H10" s="261"/>
      <c r="I10" s="216"/>
      <c r="J10" s="219"/>
      <c r="K10" s="219"/>
      <c r="L10" s="219"/>
      <c r="M10" s="219"/>
      <c r="N10" s="219"/>
      <c r="O10" s="219"/>
      <c r="P10" s="219"/>
      <c r="Q10" s="219"/>
      <c r="R10" s="219"/>
    </row>
    <row r="11" spans="1:18" ht="14.65" thickBot="1">
      <c r="A11" s="296"/>
      <c r="B11" s="260"/>
      <c r="C11" s="260"/>
      <c r="D11" s="4" t="s">
        <v>597</v>
      </c>
      <c r="E11" s="261"/>
      <c r="F11" s="261"/>
      <c r="G11" s="261"/>
      <c r="H11" s="261"/>
      <c r="I11" s="216"/>
      <c r="J11" s="219"/>
      <c r="K11" s="219"/>
      <c r="L11" s="219"/>
      <c r="M11" s="219"/>
      <c r="N11" s="219"/>
      <c r="O11" s="219"/>
      <c r="P11" s="219"/>
      <c r="Q11" s="219"/>
      <c r="R11" s="219"/>
    </row>
    <row r="12" spans="1:18" ht="14.65" thickBot="1">
      <c r="A12" s="345" t="s">
        <v>605</v>
      </c>
      <c r="B12" s="346" t="s">
        <v>606</v>
      </c>
      <c r="C12" s="346" t="s">
        <v>607</v>
      </c>
      <c r="D12" s="48" t="s">
        <v>66</v>
      </c>
      <c r="E12" s="344" t="s">
        <v>167</v>
      </c>
      <c r="F12" s="344" t="s">
        <v>608</v>
      </c>
      <c r="G12" s="344" t="s">
        <v>53</v>
      </c>
      <c r="H12" s="344" t="s">
        <v>42</v>
      </c>
      <c r="I12" s="217" t="s">
        <v>86</v>
      </c>
      <c r="J12" s="219"/>
      <c r="K12" s="219">
        <v>0</v>
      </c>
      <c r="L12" s="219">
        <v>0</v>
      </c>
      <c r="M12" s="219">
        <v>0</v>
      </c>
      <c r="N12" s="219">
        <v>0</v>
      </c>
      <c r="O12" s="219">
        <v>0</v>
      </c>
      <c r="P12" s="219">
        <v>0</v>
      </c>
      <c r="Q12" s="219">
        <v>0</v>
      </c>
      <c r="R12" s="219">
        <v>0</v>
      </c>
    </row>
    <row r="13" spans="1:18" ht="14.65" thickBot="1">
      <c r="A13" s="345"/>
      <c r="B13" s="346"/>
      <c r="C13" s="346"/>
      <c r="D13" s="48" t="s">
        <v>597</v>
      </c>
      <c r="E13" s="344"/>
      <c r="F13" s="344"/>
      <c r="G13" s="344"/>
      <c r="H13" s="344"/>
      <c r="I13" s="217"/>
      <c r="J13" s="219"/>
      <c r="K13" s="219"/>
      <c r="L13" s="219"/>
      <c r="M13" s="219"/>
      <c r="N13" s="219"/>
      <c r="O13" s="219"/>
      <c r="P13" s="219"/>
      <c r="Q13" s="219"/>
      <c r="R13" s="219"/>
    </row>
    <row r="14" spans="1:18" ht="54.4" thickBot="1">
      <c r="A14" s="345"/>
      <c r="B14" s="346"/>
      <c r="C14" s="346"/>
      <c r="D14" s="48" t="s">
        <v>609</v>
      </c>
      <c r="E14" s="344"/>
      <c r="F14" s="344"/>
      <c r="G14" s="344"/>
      <c r="H14" s="344"/>
      <c r="I14" s="217"/>
      <c r="J14" s="219"/>
      <c r="K14" s="219"/>
      <c r="L14" s="219"/>
      <c r="M14" s="219"/>
      <c r="N14" s="219"/>
      <c r="O14" s="219"/>
      <c r="P14" s="219"/>
      <c r="Q14" s="219"/>
      <c r="R14" s="219"/>
    </row>
    <row r="15" spans="1:18" ht="14.65" thickBot="1">
      <c r="A15" s="345"/>
      <c r="B15" s="346"/>
      <c r="C15" s="346"/>
      <c r="D15" s="48" t="s">
        <v>610</v>
      </c>
      <c r="E15" s="344"/>
      <c r="F15" s="344"/>
      <c r="G15" s="344"/>
      <c r="H15" s="344"/>
      <c r="I15" s="217"/>
      <c r="J15" s="219"/>
      <c r="K15" s="219"/>
      <c r="L15" s="219"/>
      <c r="M15" s="219"/>
      <c r="N15" s="219"/>
      <c r="O15" s="219"/>
      <c r="P15" s="219"/>
      <c r="Q15" s="219"/>
      <c r="R15" s="219"/>
    </row>
    <row r="16" spans="1:18" ht="14.65" thickBot="1">
      <c r="A16" s="296" t="s">
        <v>611</v>
      </c>
      <c r="B16" s="260" t="s">
        <v>612</v>
      </c>
      <c r="C16" s="260" t="s">
        <v>202</v>
      </c>
      <c r="D16" s="4" t="s">
        <v>66</v>
      </c>
      <c r="E16" s="261" t="s">
        <v>167</v>
      </c>
      <c r="F16" s="261" t="s">
        <v>85</v>
      </c>
      <c r="G16" s="261"/>
      <c r="H16" s="261"/>
      <c r="I16" s="210" t="s">
        <v>596</v>
      </c>
      <c r="J16" s="219"/>
      <c r="K16" s="219">
        <v>0</v>
      </c>
      <c r="L16" s="219">
        <v>0</v>
      </c>
      <c r="M16" s="219">
        <v>0</v>
      </c>
      <c r="N16" s="219">
        <v>0</v>
      </c>
      <c r="O16" s="219">
        <v>0</v>
      </c>
      <c r="P16" s="219">
        <v>0</v>
      </c>
      <c r="Q16" s="219">
        <v>0</v>
      </c>
      <c r="R16" s="219">
        <v>0</v>
      </c>
    </row>
    <row r="17" spans="1:18" ht="14.65" thickBot="1">
      <c r="A17" s="296"/>
      <c r="B17" s="260"/>
      <c r="C17" s="260"/>
      <c r="D17" s="4" t="s">
        <v>59</v>
      </c>
      <c r="E17" s="261"/>
      <c r="F17" s="261"/>
      <c r="G17" s="261"/>
      <c r="H17" s="261"/>
      <c r="I17" s="210"/>
      <c r="J17" s="219"/>
      <c r="K17" s="219"/>
      <c r="L17" s="219"/>
      <c r="M17" s="219"/>
      <c r="N17" s="219"/>
      <c r="O17" s="219"/>
      <c r="P17" s="219"/>
      <c r="Q17" s="219"/>
      <c r="R17" s="219"/>
    </row>
    <row r="18" spans="1:18" ht="14.65" thickBot="1">
      <c r="A18" s="345" t="s">
        <v>613</v>
      </c>
      <c r="B18" s="346" t="s">
        <v>614</v>
      </c>
      <c r="C18" s="346" t="s">
        <v>202</v>
      </c>
      <c r="D18" s="48" t="s">
        <v>213</v>
      </c>
      <c r="E18" s="344" t="s">
        <v>167</v>
      </c>
      <c r="F18" s="344" t="s">
        <v>85</v>
      </c>
      <c r="G18" s="344"/>
      <c r="H18" s="344"/>
      <c r="I18" s="217" t="s">
        <v>86</v>
      </c>
      <c r="J18" s="219"/>
      <c r="K18" s="219">
        <v>0</v>
      </c>
      <c r="L18" s="219">
        <v>0</v>
      </c>
      <c r="M18" s="219">
        <v>0</v>
      </c>
      <c r="N18" s="219">
        <v>0</v>
      </c>
      <c r="O18" s="219">
        <v>0</v>
      </c>
      <c r="P18" s="219">
        <v>0</v>
      </c>
      <c r="Q18" s="219">
        <v>0</v>
      </c>
      <c r="R18" s="219">
        <v>0</v>
      </c>
    </row>
    <row r="19" spans="1:18" ht="14.65" thickBot="1">
      <c r="A19" s="345"/>
      <c r="B19" s="346"/>
      <c r="C19" s="346"/>
      <c r="D19" s="48" t="s">
        <v>66</v>
      </c>
      <c r="E19" s="344"/>
      <c r="F19" s="344"/>
      <c r="G19" s="344"/>
      <c r="H19" s="344"/>
      <c r="I19" s="217"/>
      <c r="J19" s="219"/>
      <c r="K19" s="219"/>
      <c r="L19" s="219"/>
      <c r="M19" s="219"/>
      <c r="N19" s="219"/>
      <c r="O19" s="219"/>
      <c r="P19" s="219"/>
      <c r="Q19" s="219"/>
      <c r="R19" s="219"/>
    </row>
    <row r="20" spans="1:18" ht="27.4" thickBot="1">
      <c r="A20" s="88" t="s">
        <v>615</v>
      </c>
      <c r="B20" s="47" t="s">
        <v>616</v>
      </c>
      <c r="C20" s="47" t="s">
        <v>617</v>
      </c>
      <c r="D20" s="48" t="s">
        <v>333</v>
      </c>
      <c r="E20" s="48" t="s">
        <v>70</v>
      </c>
      <c r="F20" s="48" t="s">
        <v>618</v>
      </c>
      <c r="G20" s="48" t="s">
        <v>53</v>
      </c>
      <c r="H20" s="48" t="s">
        <v>31</v>
      </c>
      <c r="I20" s="59" t="s">
        <v>86</v>
      </c>
      <c r="J20" s="85"/>
      <c r="K20" s="85">
        <v>0</v>
      </c>
      <c r="L20" s="85">
        <v>0</v>
      </c>
      <c r="M20" s="85">
        <v>0</v>
      </c>
      <c r="N20" s="85">
        <v>0</v>
      </c>
      <c r="O20" s="85">
        <v>0</v>
      </c>
      <c r="P20" s="85">
        <v>0</v>
      </c>
      <c r="Q20" s="85">
        <v>0</v>
      </c>
      <c r="R20" s="85">
        <v>0</v>
      </c>
    </row>
    <row r="21" spans="1:18" ht="14.65" thickBot="1">
      <c r="A21" s="345" t="s">
        <v>619</v>
      </c>
      <c r="B21" s="346" t="s">
        <v>620</v>
      </c>
      <c r="C21" s="346" t="s">
        <v>621</v>
      </c>
      <c r="D21" s="48" t="s">
        <v>66</v>
      </c>
      <c r="E21" s="344" t="s">
        <v>84</v>
      </c>
      <c r="F21" s="344" t="s">
        <v>622</v>
      </c>
      <c r="G21" s="344" t="s">
        <v>53</v>
      </c>
      <c r="H21" s="344" t="s">
        <v>42</v>
      </c>
      <c r="I21" s="217" t="s">
        <v>86</v>
      </c>
      <c r="J21" s="219"/>
      <c r="K21" s="219">
        <v>0</v>
      </c>
      <c r="L21" s="219">
        <v>0</v>
      </c>
      <c r="M21" s="219">
        <v>0</v>
      </c>
      <c r="N21" s="219">
        <v>0</v>
      </c>
      <c r="O21" s="219">
        <v>0</v>
      </c>
      <c r="P21" s="219">
        <v>0</v>
      </c>
      <c r="Q21" s="219">
        <v>0</v>
      </c>
      <c r="R21" s="219">
        <v>0</v>
      </c>
    </row>
    <row r="22" spans="1:18" ht="14.65" thickBot="1">
      <c r="A22" s="345"/>
      <c r="B22" s="346"/>
      <c r="C22" s="346"/>
      <c r="D22" s="48" t="s">
        <v>59</v>
      </c>
      <c r="E22" s="344"/>
      <c r="F22" s="344"/>
      <c r="G22" s="344"/>
      <c r="H22" s="344"/>
      <c r="I22" s="217"/>
      <c r="J22" s="219"/>
      <c r="K22" s="219"/>
      <c r="L22" s="219"/>
      <c r="M22" s="219"/>
      <c r="N22" s="219"/>
      <c r="O22" s="219"/>
      <c r="P22" s="219"/>
      <c r="Q22" s="219"/>
      <c r="R22" s="219"/>
    </row>
    <row r="23" spans="1:18" ht="14.65" thickBot="1">
      <c r="A23" s="345" t="s">
        <v>623</v>
      </c>
      <c r="B23" s="346" t="s">
        <v>624</v>
      </c>
      <c r="C23" s="346" t="s">
        <v>192</v>
      </c>
      <c r="D23" s="48" t="s">
        <v>66</v>
      </c>
      <c r="E23" s="344" t="s">
        <v>70</v>
      </c>
      <c r="F23" s="344" t="s">
        <v>85</v>
      </c>
      <c r="G23" s="344"/>
      <c r="H23" s="344"/>
      <c r="I23" s="217" t="s">
        <v>86</v>
      </c>
      <c r="J23" s="219"/>
      <c r="K23" s="219">
        <v>0</v>
      </c>
      <c r="L23" s="219">
        <v>0</v>
      </c>
      <c r="M23" s="219">
        <v>0</v>
      </c>
      <c r="N23" s="219">
        <v>0</v>
      </c>
      <c r="O23" s="219">
        <v>0</v>
      </c>
      <c r="P23" s="219">
        <v>0</v>
      </c>
      <c r="Q23" s="219">
        <v>0</v>
      </c>
      <c r="R23" s="219">
        <v>0</v>
      </c>
    </row>
    <row r="24" spans="1:18" ht="14.65" thickBot="1">
      <c r="A24" s="345"/>
      <c r="B24" s="346"/>
      <c r="C24" s="346"/>
      <c r="D24" s="48" t="s">
        <v>59</v>
      </c>
      <c r="E24" s="344"/>
      <c r="F24" s="344"/>
      <c r="G24" s="344"/>
      <c r="H24" s="344"/>
      <c r="I24" s="217"/>
      <c r="J24" s="219"/>
      <c r="K24" s="219"/>
      <c r="L24" s="219"/>
      <c r="M24" s="219"/>
      <c r="N24" s="219"/>
      <c r="O24" s="219"/>
      <c r="P24" s="219"/>
      <c r="Q24" s="219"/>
      <c r="R24" s="219"/>
    </row>
    <row r="25" spans="1:18" ht="14.65" thickBot="1">
      <c r="A25" s="345"/>
      <c r="B25" s="346"/>
      <c r="C25" s="346"/>
      <c r="D25" s="48" t="s">
        <v>597</v>
      </c>
      <c r="E25" s="344"/>
      <c r="F25" s="344"/>
      <c r="G25" s="344"/>
      <c r="H25" s="344"/>
      <c r="I25" s="217"/>
      <c r="J25" s="219"/>
      <c r="K25" s="219"/>
      <c r="L25" s="219"/>
      <c r="M25" s="219"/>
      <c r="N25" s="219"/>
      <c r="O25" s="219"/>
      <c r="P25" s="219"/>
      <c r="Q25" s="219"/>
      <c r="R25" s="219"/>
    </row>
    <row r="26" spans="1:18" ht="14.65" thickBot="1">
      <c r="A26" s="345"/>
      <c r="B26" s="346"/>
      <c r="C26" s="346"/>
      <c r="D26" s="48" t="s">
        <v>514</v>
      </c>
      <c r="E26" s="344"/>
      <c r="F26" s="344"/>
      <c r="G26" s="344"/>
      <c r="H26" s="344"/>
      <c r="I26" s="217"/>
      <c r="J26" s="219"/>
      <c r="K26" s="219"/>
      <c r="L26" s="219"/>
      <c r="M26" s="219"/>
      <c r="N26" s="219"/>
      <c r="O26" s="219"/>
      <c r="P26" s="219"/>
      <c r="Q26" s="219"/>
      <c r="R26" s="219"/>
    </row>
    <row r="27" spans="1:18" ht="14.65" thickBot="1">
      <c r="A27" s="345"/>
      <c r="B27" s="346"/>
      <c r="C27" s="346"/>
      <c r="D27" s="48" t="s">
        <v>625</v>
      </c>
      <c r="E27" s="344"/>
      <c r="F27" s="344"/>
      <c r="G27" s="344"/>
      <c r="H27" s="344"/>
      <c r="I27" s="217"/>
      <c r="J27" s="219"/>
      <c r="K27" s="219"/>
      <c r="L27" s="219"/>
      <c r="M27" s="219"/>
      <c r="N27" s="219"/>
      <c r="O27" s="219"/>
      <c r="P27" s="219"/>
      <c r="Q27" s="219"/>
      <c r="R27" s="219"/>
    </row>
    <row r="28" spans="1:18" ht="14.65" thickBot="1">
      <c r="A28" s="345"/>
      <c r="B28" s="346"/>
      <c r="C28" s="346"/>
      <c r="D28" s="48" t="s">
        <v>626</v>
      </c>
      <c r="E28" s="344"/>
      <c r="F28" s="344"/>
      <c r="G28" s="344"/>
      <c r="H28" s="344"/>
      <c r="I28" s="217"/>
      <c r="J28" s="219"/>
      <c r="K28" s="219"/>
      <c r="L28" s="219"/>
      <c r="M28" s="219"/>
      <c r="N28" s="219"/>
      <c r="O28" s="219"/>
      <c r="P28" s="219"/>
      <c r="Q28" s="219"/>
      <c r="R28" s="219"/>
    </row>
    <row r="29" spans="1:18" ht="14.65" thickBot="1">
      <c r="A29" s="345" t="s">
        <v>627</v>
      </c>
      <c r="B29" s="346" t="s">
        <v>628</v>
      </c>
      <c r="C29" s="346" t="s">
        <v>192</v>
      </c>
      <c r="D29" s="48" t="s">
        <v>59</v>
      </c>
      <c r="E29" s="344" t="s">
        <v>70</v>
      </c>
      <c r="F29" s="344" t="s">
        <v>629</v>
      </c>
      <c r="G29" s="344" t="s">
        <v>629</v>
      </c>
      <c r="H29" s="344" t="s">
        <v>157</v>
      </c>
      <c r="I29" s="217" t="s">
        <v>86</v>
      </c>
      <c r="J29" s="219"/>
      <c r="K29" s="219">
        <v>0</v>
      </c>
      <c r="L29" s="219">
        <v>0</v>
      </c>
      <c r="M29" s="219">
        <v>0</v>
      </c>
      <c r="N29" s="219">
        <v>0</v>
      </c>
      <c r="O29" s="219">
        <v>0</v>
      </c>
      <c r="P29" s="219">
        <v>0</v>
      </c>
      <c r="Q29" s="219">
        <v>0</v>
      </c>
      <c r="R29" s="219">
        <v>0</v>
      </c>
    </row>
    <row r="30" spans="1:18" ht="14.65" thickBot="1">
      <c r="A30" s="345"/>
      <c r="B30" s="346"/>
      <c r="C30" s="346"/>
      <c r="D30" s="48" t="s">
        <v>514</v>
      </c>
      <c r="E30" s="344"/>
      <c r="F30" s="344"/>
      <c r="G30" s="344"/>
      <c r="H30" s="344"/>
      <c r="I30" s="217"/>
      <c r="J30" s="219"/>
      <c r="K30" s="219"/>
      <c r="L30" s="219"/>
      <c r="M30" s="219"/>
      <c r="N30" s="219"/>
      <c r="O30" s="219"/>
      <c r="P30" s="219"/>
      <c r="Q30" s="219"/>
      <c r="R30" s="219"/>
    </row>
    <row r="31" spans="1:18" ht="14.65" thickBot="1">
      <c r="A31" s="345" t="s">
        <v>630</v>
      </c>
      <c r="B31" s="346" t="s">
        <v>631</v>
      </c>
      <c r="C31" s="346" t="s">
        <v>192</v>
      </c>
      <c r="D31" s="48" t="s">
        <v>632</v>
      </c>
      <c r="E31" s="344" t="s">
        <v>167</v>
      </c>
      <c r="F31" s="344" t="s">
        <v>85</v>
      </c>
      <c r="G31" s="344"/>
      <c r="H31" s="344"/>
      <c r="I31" s="217" t="s">
        <v>86</v>
      </c>
      <c r="J31" s="219"/>
      <c r="K31" s="219">
        <v>0</v>
      </c>
      <c r="L31" s="219">
        <v>0</v>
      </c>
      <c r="M31" s="219">
        <v>0</v>
      </c>
      <c r="N31" s="219">
        <v>0</v>
      </c>
      <c r="O31" s="219">
        <v>0</v>
      </c>
      <c r="P31" s="219">
        <v>0</v>
      </c>
      <c r="Q31" s="219">
        <v>0</v>
      </c>
      <c r="R31" s="219">
        <v>0</v>
      </c>
    </row>
    <row r="32" spans="1:18" ht="14.65" thickBot="1">
      <c r="A32" s="345"/>
      <c r="B32" s="346"/>
      <c r="C32" s="346"/>
      <c r="D32" s="48" t="s">
        <v>66</v>
      </c>
      <c r="E32" s="344"/>
      <c r="F32" s="344"/>
      <c r="G32" s="344"/>
      <c r="H32" s="344"/>
      <c r="I32" s="217"/>
      <c r="J32" s="219"/>
      <c r="K32" s="219"/>
      <c r="L32" s="219"/>
      <c r="M32" s="219"/>
      <c r="N32" s="219"/>
      <c r="O32" s="219"/>
      <c r="P32" s="219"/>
      <c r="Q32" s="219"/>
      <c r="R32" s="219"/>
    </row>
    <row r="33" spans="1:18" ht="14.65" thickBot="1">
      <c r="A33" s="86" t="s">
        <v>633</v>
      </c>
      <c r="B33" s="3" t="s">
        <v>634</v>
      </c>
      <c r="C33" s="3" t="s">
        <v>202</v>
      </c>
      <c r="D33" s="4" t="s">
        <v>213</v>
      </c>
      <c r="E33" s="4" t="s">
        <v>167</v>
      </c>
      <c r="F33" s="261" t="s">
        <v>85</v>
      </c>
      <c r="G33" s="261"/>
      <c r="H33" s="261"/>
      <c r="I33" s="69" t="s">
        <v>101</v>
      </c>
      <c r="J33" s="85"/>
      <c r="K33" s="85">
        <v>0</v>
      </c>
      <c r="L33" s="85">
        <v>0</v>
      </c>
      <c r="M33" s="85">
        <v>0</v>
      </c>
      <c r="N33" s="85">
        <v>0</v>
      </c>
      <c r="O33" s="85">
        <v>0</v>
      </c>
      <c r="P33" s="85">
        <v>0</v>
      </c>
      <c r="Q33" s="85">
        <v>0</v>
      </c>
      <c r="R33" s="85">
        <v>0</v>
      </c>
    </row>
    <row r="34" spans="1:18" ht="14.65" thickBot="1">
      <c r="A34" s="296" t="s">
        <v>635</v>
      </c>
      <c r="B34" s="343" t="s">
        <v>636</v>
      </c>
      <c r="C34" s="343" t="s">
        <v>192</v>
      </c>
      <c r="D34" s="4" t="s">
        <v>59</v>
      </c>
      <c r="E34" s="261" t="s">
        <v>167</v>
      </c>
      <c r="F34" s="261" t="s">
        <v>85</v>
      </c>
      <c r="G34" s="261"/>
      <c r="H34" s="261"/>
      <c r="I34" s="216" t="s">
        <v>101</v>
      </c>
      <c r="J34" s="219"/>
      <c r="K34" s="219">
        <v>0</v>
      </c>
      <c r="L34" s="219">
        <v>0</v>
      </c>
      <c r="M34" s="219">
        <v>0</v>
      </c>
      <c r="N34" s="219">
        <v>0</v>
      </c>
      <c r="O34" s="219">
        <v>0</v>
      </c>
      <c r="P34" s="219">
        <v>0</v>
      </c>
      <c r="Q34" s="219">
        <v>0</v>
      </c>
      <c r="R34" s="219">
        <v>0</v>
      </c>
    </row>
    <row r="35" spans="1:18" ht="14.65" thickBot="1">
      <c r="A35" s="296"/>
      <c r="B35" s="343"/>
      <c r="C35" s="343"/>
      <c r="D35" s="4" t="s">
        <v>66</v>
      </c>
      <c r="E35" s="261"/>
      <c r="F35" s="261"/>
      <c r="G35" s="261"/>
      <c r="H35" s="261"/>
      <c r="I35" s="216"/>
      <c r="J35" s="219"/>
      <c r="K35" s="219"/>
      <c r="L35" s="219"/>
      <c r="M35" s="219"/>
      <c r="N35" s="219"/>
      <c r="O35" s="219"/>
      <c r="P35" s="219"/>
      <c r="Q35" s="219"/>
      <c r="R35" s="219"/>
    </row>
    <row r="36" spans="1:18" ht="57.4" thickBot="1">
      <c r="A36" s="86" t="s">
        <v>637</v>
      </c>
      <c r="B36" s="42" t="s">
        <v>638</v>
      </c>
      <c r="C36" s="42" t="s">
        <v>202</v>
      </c>
      <c r="D36" s="4" t="s">
        <v>66</v>
      </c>
      <c r="E36" s="4" t="s">
        <v>167</v>
      </c>
      <c r="F36" s="261" t="s">
        <v>85</v>
      </c>
      <c r="G36" s="261"/>
      <c r="H36" s="261"/>
      <c r="I36" s="60" t="s">
        <v>639</v>
      </c>
      <c r="J36" s="85"/>
      <c r="K36" s="85">
        <v>0</v>
      </c>
      <c r="L36" s="85">
        <v>0</v>
      </c>
      <c r="M36" s="85">
        <v>0</v>
      </c>
      <c r="N36" s="85">
        <v>0</v>
      </c>
      <c r="O36" s="85">
        <v>0</v>
      </c>
      <c r="P36" s="85">
        <v>0</v>
      </c>
      <c r="Q36" s="85">
        <v>0</v>
      </c>
      <c r="R36" s="85">
        <v>0</v>
      </c>
    </row>
    <row r="38" spans="1:18">
      <c r="I38" s="92" t="s">
        <v>219</v>
      </c>
      <c r="J38" s="90">
        <f>SUM(J4:J37)</f>
        <v>36</v>
      </c>
      <c r="K38" s="90"/>
      <c r="L38" s="90"/>
      <c r="M38" s="90"/>
      <c r="N38" s="90"/>
      <c r="O38" s="90"/>
      <c r="P38" s="90"/>
      <c r="Q38" s="90"/>
      <c r="R38" s="91">
        <f>SUM(R4:R37)</f>
        <v>0.26486421662361398</v>
      </c>
    </row>
    <row r="39" spans="1:18">
      <c r="A39" s="103" t="s">
        <v>220</v>
      </c>
      <c r="B39" s="231" t="s">
        <v>223</v>
      </c>
      <c r="C39" s="372"/>
      <c r="D39" s="372"/>
    </row>
  </sheetData>
  <mergeCells count="193">
    <mergeCell ref="J31:J32"/>
    <mergeCell ref="J34:J35"/>
    <mergeCell ref="K1:R1"/>
    <mergeCell ref="K2:K3"/>
    <mergeCell ref="L2:L3"/>
    <mergeCell ref="M2:M3"/>
    <mergeCell ref="N2:N3"/>
    <mergeCell ref="O2:O3"/>
    <mergeCell ref="P2:P3"/>
    <mergeCell ref="Q2:Q3"/>
    <mergeCell ref="R2:R3"/>
    <mergeCell ref="J16:J17"/>
    <mergeCell ref="J18:J19"/>
    <mergeCell ref="J21:J22"/>
    <mergeCell ref="J23:J28"/>
    <mergeCell ref="J29:J30"/>
    <mergeCell ref="P31:P32"/>
    <mergeCell ref="Q31:Q32"/>
    <mergeCell ref="R31:R32"/>
    <mergeCell ref="K34:K35"/>
    <mergeCell ref="L34:L35"/>
    <mergeCell ref="M34:M35"/>
    <mergeCell ref="N34:N35"/>
    <mergeCell ref="O34:O35"/>
    <mergeCell ref="P34:P35"/>
    <mergeCell ref="Q34:Q35"/>
    <mergeCell ref="R34:R35"/>
    <mergeCell ref="K31:K32"/>
    <mergeCell ref="L31:L32"/>
    <mergeCell ref="M31:M32"/>
    <mergeCell ref="N31:N32"/>
    <mergeCell ref="O31:O32"/>
    <mergeCell ref="N29:N30"/>
    <mergeCell ref="O29:O30"/>
    <mergeCell ref="P29:P30"/>
    <mergeCell ref="Q29:Q30"/>
    <mergeCell ref="R29:R30"/>
    <mergeCell ref="M23:M28"/>
    <mergeCell ref="L23:L28"/>
    <mergeCell ref="K23:K28"/>
    <mergeCell ref="K29:K30"/>
    <mergeCell ref="L29:L30"/>
    <mergeCell ref="M29:M30"/>
    <mergeCell ref="R23:R28"/>
    <mergeCell ref="Q23:Q28"/>
    <mergeCell ref="P23:P28"/>
    <mergeCell ref="O23:O28"/>
    <mergeCell ref="N23:N28"/>
    <mergeCell ref="P21:P22"/>
    <mergeCell ref="Q21:Q22"/>
    <mergeCell ref="R21:R22"/>
    <mergeCell ref="K21:K22"/>
    <mergeCell ref="L21:L22"/>
    <mergeCell ref="M21:M22"/>
    <mergeCell ref="N21:N22"/>
    <mergeCell ref="O21:O22"/>
    <mergeCell ref="P16:P17"/>
    <mergeCell ref="Q16:Q17"/>
    <mergeCell ref="R16:R17"/>
    <mergeCell ref="K18:K19"/>
    <mergeCell ref="L18:L19"/>
    <mergeCell ref="M18:M19"/>
    <mergeCell ref="N18:N19"/>
    <mergeCell ref="O18:O19"/>
    <mergeCell ref="P18:P19"/>
    <mergeCell ref="Q18:Q19"/>
    <mergeCell ref="R18:R19"/>
    <mergeCell ref="K16:K17"/>
    <mergeCell ref="L16:L17"/>
    <mergeCell ref="M16:M17"/>
    <mergeCell ref="N16:N17"/>
    <mergeCell ref="O16:O17"/>
    <mergeCell ref="P8:P11"/>
    <mergeCell ref="Q8:Q11"/>
    <mergeCell ref="R8:R11"/>
    <mergeCell ref="K12:K15"/>
    <mergeCell ref="L12:L15"/>
    <mergeCell ref="M12:M15"/>
    <mergeCell ref="N12:N15"/>
    <mergeCell ref="O12:O15"/>
    <mergeCell ref="P12:P15"/>
    <mergeCell ref="Q12:Q15"/>
    <mergeCell ref="R12:R15"/>
    <mergeCell ref="K8:K11"/>
    <mergeCell ref="L8:L11"/>
    <mergeCell ref="M8:M11"/>
    <mergeCell ref="N8:N11"/>
    <mergeCell ref="O8:O11"/>
    <mergeCell ref="P4:P5"/>
    <mergeCell ref="Q4:Q5"/>
    <mergeCell ref="R4:R5"/>
    <mergeCell ref="K6:K7"/>
    <mergeCell ref="L6:L7"/>
    <mergeCell ref="M6:M7"/>
    <mergeCell ref="N6:N7"/>
    <mergeCell ref="O6:O7"/>
    <mergeCell ref="P6:P7"/>
    <mergeCell ref="Q6:Q7"/>
    <mergeCell ref="R6:R7"/>
    <mergeCell ref="K4:K5"/>
    <mergeCell ref="L4:L5"/>
    <mergeCell ref="M4:M5"/>
    <mergeCell ref="N4:N5"/>
    <mergeCell ref="O4:O5"/>
    <mergeCell ref="J1:J2"/>
    <mergeCell ref="A6:A7"/>
    <mergeCell ref="B6:B7"/>
    <mergeCell ref="C6:C7"/>
    <mergeCell ref="A1:A3"/>
    <mergeCell ref="B1:B3"/>
    <mergeCell ref="C1:C3"/>
    <mergeCell ref="F1:H2"/>
    <mergeCell ref="A4:A5"/>
    <mergeCell ref="B4:B5"/>
    <mergeCell ref="C4:C5"/>
    <mergeCell ref="E4:E5"/>
    <mergeCell ref="F4:H5"/>
    <mergeCell ref="E6:E7"/>
    <mergeCell ref="F6:H7"/>
    <mergeCell ref="I1:I3"/>
    <mergeCell ref="D1:D3"/>
    <mergeCell ref="E1:E3"/>
    <mergeCell ref="G8:G11"/>
    <mergeCell ref="H8:H11"/>
    <mergeCell ref="A12:A15"/>
    <mergeCell ref="B12:B15"/>
    <mergeCell ref="C12:C15"/>
    <mergeCell ref="E12:E15"/>
    <mergeCell ref="F12:F15"/>
    <mergeCell ref="G12:G15"/>
    <mergeCell ref="H12:H15"/>
    <mergeCell ref="A8:A11"/>
    <mergeCell ref="B8:B11"/>
    <mergeCell ref="C8:C11"/>
    <mergeCell ref="E8:E11"/>
    <mergeCell ref="F8:F11"/>
    <mergeCell ref="A18:A19"/>
    <mergeCell ref="B18:B19"/>
    <mergeCell ref="C18:C19"/>
    <mergeCell ref="E18:E19"/>
    <mergeCell ref="F18:H19"/>
    <mergeCell ref="A16:A17"/>
    <mergeCell ref="B16:B17"/>
    <mergeCell ref="C16:C17"/>
    <mergeCell ref="E16:E17"/>
    <mergeCell ref="F16:H17"/>
    <mergeCell ref="H21:H22"/>
    <mergeCell ref="A23:A28"/>
    <mergeCell ref="B23:B28"/>
    <mergeCell ref="C23:C28"/>
    <mergeCell ref="E23:E28"/>
    <mergeCell ref="F23:H28"/>
    <mergeCell ref="A21:A22"/>
    <mergeCell ref="B21:B22"/>
    <mergeCell ref="C21:C22"/>
    <mergeCell ref="E21:E22"/>
    <mergeCell ref="F21:F22"/>
    <mergeCell ref="G21:G22"/>
    <mergeCell ref="A31:A32"/>
    <mergeCell ref="B31:B32"/>
    <mergeCell ref="C31:C32"/>
    <mergeCell ref="E31:E32"/>
    <mergeCell ref="F31:H32"/>
    <mergeCell ref="A29:A30"/>
    <mergeCell ref="B29:B30"/>
    <mergeCell ref="C29:C30"/>
    <mergeCell ref="E29:E30"/>
    <mergeCell ref="F29:F30"/>
    <mergeCell ref="G29:G30"/>
    <mergeCell ref="B39:D39"/>
    <mergeCell ref="F36:H36"/>
    <mergeCell ref="F33:H33"/>
    <mergeCell ref="A34:A35"/>
    <mergeCell ref="B34:B35"/>
    <mergeCell ref="C34:C35"/>
    <mergeCell ref="E34:E35"/>
    <mergeCell ref="F34:H35"/>
    <mergeCell ref="J4:J5"/>
    <mergeCell ref="I34:I35"/>
    <mergeCell ref="I8:I11"/>
    <mergeCell ref="I12:I15"/>
    <mergeCell ref="I16:I17"/>
    <mergeCell ref="I31:I32"/>
    <mergeCell ref="I29:I30"/>
    <mergeCell ref="I23:I28"/>
    <mergeCell ref="I21:I22"/>
    <mergeCell ref="J6:J7"/>
    <mergeCell ref="I18:I19"/>
    <mergeCell ref="I6:I7"/>
    <mergeCell ref="I4:I5"/>
    <mergeCell ref="J8:J11"/>
    <mergeCell ref="J12:J15"/>
    <mergeCell ref="H29:H3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41"/>
  <sheetViews>
    <sheetView zoomScaleNormal="100" workbookViewId="0">
      <pane xSplit="16080" ySplit="2265" topLeftCell="K19" activePane="bottomRight"/>
      <selection pane="bottomRight" activeCell="S34" sqref="S34"/>
      <selection pane="bottomLeft" activeCell="D43" sqref="D43"/>
      <selection pane="topRight" activeCell="E1" sqref="E1"/>
    </sheetView>
  </sheetViews>
  <sheetFormatPr defaultRowHeight="14.25"/>
  <cols>
    <col min="2" max="2" width="54.28515625" customWidth="1"/>
    <col min="3" max="3" width="32.28515625" customWidth="1"/>
    <col min="4" max="4" width="25.85546875" customWidth="1"/>
    <col min="9" max="9" width="15.7109375" style="49" customWidth="1"/>
    <col min="10" max="10" width="14.7109375" style="84" customWidth="1"/>
    <col min="11" max="11" width="13.42578125" customWidth="1"/>
    <col min="13" max="13" width="10.28515625" customWidth="1"/>
    <col min="15" max="15" width="10.42578125" customWidth="1"/>
    <col min="16" max="16" width="11" customWidth="1"/>
    <col min="18" max="18" width="13.140625" customWidth="1"/>
  </cols>
  <sheetData>
    <row r="1" spans="1:18" ht="18.75" customHeight="1" thickBot="1">
      <c r="A1" s="258" t="s">
        <v>224</v>
      </c>
      <c r="B1" s="258" t="s">
        <v>401</v>
      </c>
      <c r="C1" s="258" t="s">
        <v>225</v>
      </c>
      <c r="D1" s="258" t="s">
        <v>640</v>
      </c>
      <c r="E1" s="301" t="s">
        <v>590</v>
      </c>
      <c r="F1" s="258" t="s">
        <v>404</v>
      </c>
      <c r="G1" s="258"/>
      <c r="H1" s="258"/>
      <c r="I1" s="213" t="s">
        <v>266</v>
      </c>
      <c r="J1" s="354" t="s">
        <v>477</v>
      </c>
      <c r="K1" s="271" t="s">
        <v>8</v>
      </c>
      <c r="L1" s="271"/>
      <c r="M1" s="271"/>
      <c r="N1" s="271"/>
      <c r="O1" s="271"/>
      <c r="P1" s="271"/>
      <c r="Q1" s="271"/>
      <c r="R1" s="271"/>
    </row>
    <row r="2" spans="1:18" ht="14.25" customHeight="1" thickBot="1">
      <c r="A2" s="258"/>
      <c r="B2" s="258"/>
      <c r="C2" s="258"/>
      <c r="D2" s="258"/>
      <c r="E2" s="349"/>
      <c r="F2" s="301" t="s">
        <v>405</v>
      </c>
      <c r="G2" s="301" t="s">
        <v>268</v>
      </c>
      <c r="H2" s="258" t="s">
        <v>479</v>
      </c>
      <c r="I2" s="213"/>
      <c r="J2" s="354"/>
      <c r="K2" s="270" t="s">
        <v>13</v>
      </c>
      <c r="L2" s="270" t="s">
        <v>14</v>
      </c>
      <c r="M2" s="270" t="s">
        <v>15</v>
      </c>
      <c r="N2" s="270" t="s">
        <v>16</v>
      </c>
      <c r="O2" s="270" t="s">
        <v>234</v>
      </c>
      <c r="P2" s="270" t="s">
        <v>18</v>
      </c>
      <c r="Q2" s="270" t="s">
        <v>19</v>
      </c>
      <c r="R2" s="270" t="s">
        <v>641</v>
      </c>
    </row>
    <row r="3" spans="1:18" ht="65.25" customHeight="1" thickBot="1">
      <c r="A3" s="258"/>
      <c r="B3" s="258"/>
      <c r="C3" s="258"/>
      <c r="D3" s="258"/>
      <c r="E3" s="350"/>
      <c r="F3" s="255"/>
      <c r="G3" s="265"/>
      <c r="H3" s="258"/>
      <c r="I3" s="213"/>
      <c r="J3" s="95" t="s">
        <v>12</v>
      </c>
      <c r="K3" s="227"/>
      <c r="L3" s="227"/>
      <c r="M3" s="227"/>
      <c r="N3" s="227"/>
      <c r="O3" s="227"/>
      <c r="P3" s="227"/>
      <c r="Q3" s="227"/>
      <c r="R3" s="227"/>
    </row>
    <row r="4" spans="1:18" ht="14.65" thickBot="1">
      <c r="A4" s="261" t="s">
        <v>642</v>
      </c>
      <c r="B4" s="261" t="s">
        <v>643</v>
      </c>
      <c r="C4" s="261" t="s">
        <v>644</v>
      </c>
      <c r="D4" s="4" t="s">
        <v>66</v>
      </c>
      <c r="E4" s="348" t="s">
        <v>595</v>
      </c>
      <c r="F4" s="261" t="s">
        <v>85</v>
      </c>
      <c r="G4" s="261"/>
      <c r="H4" s="261"/>
      <c r="I4" s="210" t="s">
        <v>596</v>
      </c>
      <c r="J4" s="355">
        <v>10</v>
      </c>
      <c r="K4" s="355">
        <v>0</v>
      </c>
      <c r="L4" s="355">
        <v>0</v>
      </c>
      <c r="M4" s="355">
        <v>0</v>
      </c>
      <c r="N4" s="355">
        <v>0</v>
      </c>
      <c r="O4" s="355">
        <v>0</v>
      </c>
      <c r="P4" s="355">
        <v>0</v>
      </c>
      <c r="Q4" s="355">
        <v>0</v>
      </c>
      <c r="R4" s="351">
        <f>J4/135.9187</f>
        <v>7.3573393506559434E-2</v>
      </c>
    </row>
    <row r="5" spans="1:18" ht="14.65" thickBot="1">
      <c r="A5" s="261"/>
      <c r="B5" s="261"/>
      <c r="C5" s="261"/>
      <c r="D5" s="4" t="s">
        <v>213</v>
      </c>
      <c r="E5" s="348"/>
      <c r="F5" s="261"/>
      <c r="G5" s="261"/>
      <c r="H5" s="261"/>
      <c r="I5" s="210"/>
      <c r="J5" s="355"/>
      <c r="K5" s="355"/>
      <c r="L5" s="355"/>
      <c r="M5" s="355"/>
      <c r="N5" s="355"/>
      <c r="O5" s="355"/>
      <c r="P5" s="355"/>
      <c r="Q5" s="355"/>
      <c r="R5" s="351"/>
    </row>
    <row r="6" spans="1:18" ht="14.65" thickBot="1">
      <c r="A6" s="261"/>
      <c r="B6" s="261"/>
      <c r="C6" s="261"/>
      <c r="D6" s="4" t="s">
        <v>597</v>
      </c>
      <c r="E6" s="348"/>
      <c r="F6" s="261"/>
      <c r="G6" s="261"/>
      <c r="H6" s="261"/>
      <c r="I6" s="210"/>
      <c r="J6" s="355"/>
      <c r="K6" s="355"/>
      <c r="L6" s="355"/>
      <c r="M6" s="355"/>
      <c r="N6" s="355"/>
      <c r="O6" s="355"/>
      <c r="P6" s="355"/>
      <c r="Q6" s="355"/>
      <c r="R6" s="351"/>
    </row>
    <row r="7" spans="1:18" ht="14.65" thickBot="1">
      <c r="A7" s="261"/>
      <c r="B7" s="261"/>
      <c r="C7" s="261"/>
      <c r="D7" s="4" t="s">
        <v>58</v>
      </c>
      <c r="E7" s="348"/>
      <c r="F7" s="261"/>
      <c r="G7" s="261"/>
      <c r="H7" s="261"/>
      <c r="I7" s="210"/>
      <c r="J7" s="355"/>
      <c r="K7" s="355"/>
      <c r="L7" s="355"/>
      <c r="M7" s="355"/>
      <c r="N7" s="355"/>
      <c r="O7" s="355"/>
      <c r="P7" s="355"/>
      <c r="Q7" s="355"/>
      <c r="R7" s="351"/>
    </row>
    <row r="8" spans="1:18" ht="14.65" thickBot="1">
      <c r="A8" s="344" t="s">
        <v>645</v>
      </c>
      <c r="B8" s="344" t="s">
        <v>646</v>
      </c>
      <c r="C8" s="344" t="s">
        <v>192</v>
      </c>
      <c r="D8" s="48" t="s">
        <v>66</v>
      </c>
      <c r="E8" s="344" t="s">
        <v>647</v>
      </c>
      <c r="F8" s="344" t="s">
        <v>648</v>
      </c>
      <c r="G8" s="344" t="s">
        <v>53</v>
      </c>
      <c r="H8" s="48" t="s">
        <v>42</v>
      </c>
      <c r="I8" s="217" t="s">
        <v>86</v>
      </c>
      <c r="J8" s="356"/>
      <c r="K8" s="355">
        <v>0</v>
      </c>
      <c r="L8" s="355">
        <v>0</v>
      </c>
      <c r="M8" s="355">
        <v>0</v>
      </c>
      <c r="N8" s="355">
        <v>0</v>
      </c>
      <c r="O8" s="355">
        <v>0</v>
      </c>
      <c r="P8" s="355">
        <v>0</v>
      </c>
      <c r="Q8" s="355">
        <v>0</v>
      </c>
      <c r="R8" s="355">
        <v>0</v>
      </c>
    </row>
    <row r="9" spans="1:18" ht="14.65" thickBot="1">
      <c r="A9" s="344"/>
      <c r="B9" s="344"/>
      <c r="C9" s="344"/>
      <c r="D9" s="48" t="s">
        <v>59</v>
      </c>
      <c r="E9" s="344"/>
      <c r="F9" s="344"/>
      <c r="G9" s="344"/>
      <c r="H9" s="48" t="s">
        <v>110</v>
      </c>
      <c r="I9" s="217"/>
      <c r="J9" s="356"/>
      <c r="K9" s="355"/>
      <c r="L9" s="355"/>
      <c r="M9" s="355"/>
      <c r="N9" s="355"/>
      <c r="O9" s="355"/>
      <c r="P9" s="355"/>
      <c r="Q9" s="355"/>
      <c r="R9" s="355"/>
    </row>
    <row r="10" spans="1:18" ht="14.65" thickBot="1">
      <c r="A10" s="344"/>
      <c r="B10" s="344"/>
      <c r="C10" s="344"/>
      <c r="D10" s="48" t="s">
        <v>597</v>
      </c>
      <c r="E10" s="344"/>
      <c r="F10" s="344"/>
      <c r="G10" s="344"/>
      <c r="H10" s="48" t="s">
        <v>74</v>
      </c>
      <c r="I10" s="217"/>
      <c r="J10" s="356"/>
      <c r="K10" s="355"/>
      <c r="L10" s="355"/>
      <c r="M10" s="355"/>
      <c r="N10" s="355"/>
      <c r="O10" s="355"/>
      <c r="P10" s="355"/>
      <c r="Q10" s="355"/>
      <c r="R10" s="355"/>
    </row>
    <row r="11" spans="1:18" ht="14.65" thickBot="1">
      <c r="A11" s="344" t="s">
        <v>649</v>
      </c>
      <c r="B11" s="344" t="s">
        <v>650</v>
      </c>
      <c r="C11" s="344" t="s">
        <v>651</v>
      </c>
      <c r="D11" s="48" t="s">
        <v>59</v>
      </c>
      <c r="E11" s="344" t="s">
        <v>167</v>
      </c>
      <c r="F11" s="344" t="s">
        <v>608</v>
      </c>
      <c r="G11" s="344" t="s">
        <v>53</v>
      </c>
      <c r="H11" s="48" t="s">
        <v>42</v>
      </c>
      <c r="I11" s="217" t="s">
        <v>86</v>
      </c>
      <c r="J11" s="356"/>
      <c r="K11" s="355">
        <v>0</v>
      </c>
      <c r="L11" s="355">
        <v>0</v>
      </c>
      <c r="M11" s="355">
        <v>0</v>
      </c>
      <c r="N11" s="355">
        <v>0</v>
      </c>
      <c r="O11" s="355">
        <v>0</v>
      </c>
      <c r="P11" s="355">
        <v>0</v>
      </c>
      <c r="Q11" s="355">
        <v>0</v>
      </c>
      <c r="R11" s="355">
        <v>0</v>
      </c>
    </row>
    <row r="12" spans="1:18" ht="14.65" thickBot="1">
      <c r="A12" s="344"/>
      <c r="B12" s="344"/>
      <c r="C12" s="344"/>
      <c r="D12" s="48" t="s">
        <v>213</v>
      </c>
      <c r="E12" s="344"/>
      <c r="F12" s="344"/>
      <c r="G12" s="344"/>
      <c r="H12" s="48" t="s">
        <v>74</v>
      </c>
      <c r="I12" s="217"/>
      <c r="J12" s="356"/>
      <c r="K12" s="355"/>
      <c r="L12" s="355"/>
      <c r="M12" s="355"/>
      <c r="N12" s="355"/>
      <c r="O12" s="355"/>
      <c r="P12" s="355"/>
      <c r="Q12" s="355"/>
      <c r="R12" s="355"/>
    </row>
    <row r="13" spans="1:18" ht="14.65" thickBot="1">
      <c r="A13" s="344"/>
      <c r="B13" s="344"/>
      <c r="C13" s="344"/>
      <c r="D13" s="48" t="s">
        <v>66</v>
      </c>
      <c r="E13" s="344"/>
      <c r="F13" s="344"/>
      <c r="G13" s="344"/>
      <c r="H13" s="79"/>
      <c r="I13" s="217"/>
      <c r="J13" s="356"/>
      <c r="K13" s="355"/>
      <c r="L13" s="355"/>
      <c r="M13" s="355"/>
      <c r="N13" s="355"/>
      <c r="O13" s="355"/>
      <c r="P13" s="355"/>
      <c r="Q13" s="355"/>
      <c r="R13" s="355"/>
    </row>
    <row r="14" spans="1:18" ht="14.65" thickBot="1">
      <c r="A14" s="344"/>
      <c r="B14" s="344"/>
      <c r="C14" s="344"/>
      <c r="D14" s="48" t="s">
        <v>597</v>
      </c>
      <c r="E14" s="344"/>
      <c r="F14" s="344"/>
      <c r="G14" s="344"/>
      <c r="H14" s="79"/>
      <c r="I14" s="217"/>
      <c r="J14" s="356"/>
      <c r="K14" s="355"/>
      <c r="L14" s="355"/>
      <c r="M14" s="355"/>
      <c r="N14" s="355"/>
      <c r="O14" s="355"/>
      <c r="P14" s="355"/>
      <c r="Q14" s="355"/>
      <c r="R14" s="355"/>
    </row>
    <row r="15" spans="1:18" ht="14.65" thickBot="1">
      <c r="A15" s="344" t="s">
        <v>652</v>
      </c>
      <c r="B15" s="344" t="s">
        <v>653</v>
      </c>
      <c r="C15" s="353" t="s">
        <v>654</v>
      </c>
      <c r="D15" s="48" t="s">
        <v>59</v>
      </c>
      <c r="E15" s="344" t="s">
        <v>70</v>
      </c>
      <c r="F15" s="344" t="s">
        <v>655</v>
      </c>
      <c r="G15" s="344" t="s">
        <v>656</v>
      </c>
      <c r="H15" s="48" t="s">
        <v>30</v>
      </c>
      <c r="I15" s="352" t="s">
        <v>86</v>
      </c>
      <c r="J15" s="355">
        <v>17</v>
      </c>
      <c r="K15" s="355">
        <v>0</v>
      </c>
      <c r="L15" s="355">
        <v>0</v>
      </c>
      <c r="M15" s="355">
        <v>0</v>
      </c>
      <c r="N15" s="355">
        <v>0</v>
      </c>
      <c r="O15" s="355">
        <v>0</v>
      </c>
      <c r="P15" s="355"/>
      <c r="Q15" s="355"/>
      <c r="R15" s="351">
        <f>J15/135.9187</f>
        <v>0.12507476896115105</v>
      </c>
    </row>
    <row r="16" spans="1:18" ht="14.65" thickBot="1">
      <c r="A16" s="344"/>
      <c r="B16" s="344"/>
      <c r="C16" s="353"/>
      <c r="D16" s="48" t="s">
        <v>58</v>
      </c>
      <c r="E16" s="344"/>
      <c r="F16" s="344"/>
      <c r="G16" s="344"/>
      <c r="H16" s="48" t="s">
        <v>74</v>
      </c>
      <c r="I16" s="352"/>
      <c r="J16" s="355"/>
      <c r="K16" s="355"/>
      <c r="L16" s="355"/>
      <c r="M16" s="355"/>
      <c r="N16" s="355"/>
      <c r="O16" s="355"/>
      <c r="P16" s="355"/>
      <c r="Q16" s="355"/>
      <c r="R16" s="351"/>
    </row>
    <row r="17" spans="1:18" ht="14.65" thickBot="1">
      <c r="A17" s="344"/>
      <c r="B17" s="344"/>
      <c r="C17" s="353"/>
      <c r="D17" s="48" t="s">
        <v>66</v>
      </c>
      <c r="E17" s="344"/>
      <c r="F17" s="344"/>
      <c r="G17" s="344"/>
      <c r="H17" s="48" t="s">
        <v>107</v>
      </c>
      <c r="I17" s="352"/>
      <c r="J17" s="355"/>
      <c r="K17" s="355">
        <v>0</v>
      </c>
      <c r="L17" s="355">
        <v>0</v>
      </c>
      <c r="M17" s="355">
        <v>0</v>
      </c>
      <c r="N17" s="355">
        <v>0</v>
      </c>
      <c r="O17" s="355">
        <v>0</v>
      </c>
      <c r="P17" s="355"/>
      <c r="Q17" s="355"/>
      <c r="R17" s="351"/>
    </row>
    <row r="18" spans="1:18" ht="14.65" thickBot="1">
      <c r="A18" s="344"/>
      <c r="B18" s="344"/>
      <c r="C18" s="353"/>
      <c r="D18" s="48" t="s">
        <v>109</v>
      </c>
      <c r="E18" s="344"/>
      <c r="F18" s="344"/>
      <c r="G18" s="344"/>
      <c r="H18" s="48" t="s">
        <v>110</v>
      </c>
      <c r="I18" s="352"/>
      <c r="J18" s="355"/>
      <c r="K18" s="355"/>
      <c r="L18" s="355"/>
      <c r="M18" s="355"/>
      <c r="N18" s="355"/>
      <c r="O18" s="355"/>
      <c r="P18" s="355"/>
      <c r="Q18" s="355"/>
      <c r="R18" s="351"/>
    </row>
    <row r="19" spans="1:18" ht="14.65" thickBot="1">
      <c r="A19" s="344"/>
      <c r="B19" s="344"/>
      <c r="C19" s="353"/>
      <c r="D19" s="48" t="s">
        <v>339</v>
      </c>
      <c r="E19" s="344"/>
      <c r="F19" s="344"/>
      <c r="G19" s="344"/>
      <c r="H19" s="48" t="s">
        <v>42</v>
      </c>
      <c r="I19" s="352"/>
      <c r="J19" s="355"/>
      <c r="K19" s="355">
        <v>0</v>
      </c>
      <c r="L19" s="355">
        <v>0</v>
      </c>
      <c r="M19" s="355">
        <v>0</v>
      </c>
      <c r="N19" s="355">
        <v>0</v>
      </c>
      <c r="O19" s="355">
        <v>0</v>
      </c>
      <c r="P19" s="355"/>
      <c r="Q19" s="355"/>
      <c r="R19" s="351"/>
    </row>
    <row r="20" spans="1:18" ht="14.65" thickBot="1">
      <c r="A20" s="261" t="s">
        <v>657</v>
      </c>
      <c r="B20" s="261" t="s">
        <v>658</v>
      </c>
      <c r="C20" s="353"/>
      <c r="D20" s="4" t="s">
        <v>59</v>
      </c>
      <c r="E20" s="261" t="s">
        <v>70</v>
      </c>
      <c r="F20" s="261" t="s">
        <v>659</v>
      </c>
      <c r="G20" s="261" t="s">
        <v>53</v>
      </c>
      <c r="H20" s="4" t="s">
        <v>30</v>
      </c>
      <c r="I20" s="210" t="s">
        <v>101</v>
      </c>
      <c r="J20" s="355"/>
      <c r="K20" s="355"/>
      <c r="L20" s="355"/>
      <c r="M20" s="355"/>
      <c r="N20" s="355"/>
      <c r="O20" s="355"/>
      <c r="P20" s="355"/>
      <c r="Q20" s="355"/>
      <c r="R20" s="351"/>
    </row>
    <row r="21" spans="1:18" ht="14.65" thickBot="1">
      <c r="A21" s="261"/>
      <c r="B21" s="261"/>
      <c r="C21" s="353"/>
      <c r="D21" s="4" t="s">
        <v>58</v>
      </c>
      <c r="E21" s="261"/>
      <c r="F21" s="261"/>
      <c r="G21" s="261"/>
      <c r="H21" s="4" t="s">
        <v>74</v>
      </c>
      <c r="I21" s="210"/>
      <c r="J21" s="355"/>
      <c r="K21" s="355">
        <v>0</v>
      </c>
      <c r="L21" s="355">
        <v>0</v>
      </c>
      <c r="M21" s="355">
        <v>0</v>
      </c>
      <c r="N21" s="355">
        <v>0</v>
      </c>
      <c r="O21" s="355">
        <v>0</v>
      </c>
      <c r="P21" s="355"/>
      <c r="Q21" s="355"/>
      <c r="R21" s="351"/>
    </row>
    <row r="22" spans="1:18" ht="14.65" thickBot="1">
      <c r="A22" s="261"/>
      <c r="B22" s="261"/>
      <c r="C22" s="353"/>
      <c r="D22" s="4" t="s">
        <v>66</v>
      </c>
      <c r="E22" s="261"/>
      <c r="F22" s="261"/>
      <c r="G22" s="261"/>
      <c r="H22" s="4" t="s">
        <v>107</v>
      </c>
      <c r="I22" s="210"/>
      <c r="J22" s="355"/>
      <c r="K22" s="355"/>
      <c r="L22" s="355"/>
      <c r="M22" s="355"/>
      <c r="N22" s="355"/>
      <c r="O22" s="355"/>
      <c r="P22" s="355"/>
      <c r="Q22" s="355"/>
      <c r="R22" s="351"/>
    </row>
    <row r="23" spans="1:18" ht="14.65" thickBot="1">
      <c r="A23" s="261"/>
      <c r="B23" s="261"/>
      <c r="C23" s="353"/>
      <c r="D23" s="4" t="s">
        <v>109</v>
      </c>
      <c r="E23" s="261"/>
      <c r="F23" s="261"/>
      <c r="G23" s="261"/>
      <c r="H23" s="4" t="s">
        <v>110</v>
      </c>
      <c r="I23" s="210"/>
      <c r="J23" s="355"/>
      <c r="K23" s="355">
        <v>0</v>
      </c>
      <c r="L23" s="355">
        <v>0</v>
      </c>
      <c r="M23" s="355">
        <v>0</v>
      </c>
      <c r="N23" s="355">
        <v>0</v>
      </c>
      <c r="O23" s="355">
        <v>0</v>
      </c>
      <c r="P23" s="355"/>
      <c r="Q23" s="355"/>
      <c r="R23" s="351"/>
    </row>
    <row r="24" spans="1:18" ht="14.65" thickBot="1">
      <c r="A24" s="261"/>
      <c r="B24" s="261"/>
      <c r="C24" s="353"/>
      <c r="D24" s="4" t="s">
        <v>339</v>
      </c>
      <c r="E24" s="261"/>
      <c r="F24" s="261"/>
      <c r="G24" s="261"/>
      <c r="H24" s="4" t="s">
        <v>42</v>
      </c>
      <c r="I24" s="210"/>
      <c r="J24" s="355"/>
      <c r="K24" s="355"/>
      <c r="L24" s="355"/>
      <c r="M24" s="355"/>
      <c r="N24" s="355"/>
      <c r="O24" s="355"/>
      <c r="P24" s="355"/>
      <c r="Q24" s="355"/>
      <c r="R24" s="351"/>
    </row>
    <row r="25" spans="1:18" ht="54.4" thickBot="1">
      <c r="A25" s="344" t="s">
        <v>660</v>
      </c>
      <c r="B25" s="344" t="s">
        <v>661</v>
      </c>
      <c r="C25" s="31" t="s">
        <v>662</v>
      </c>
      <c r="D25" s="48" t="s">
        <v>66</v>
      </c>
      <c r="E25" s="344" t="s">
        <v>70</v>
      </c>
      <c r="F25" s="344" t="s">
        <v>157</v>
      </c>
      <c r="G25" s="344" t="s">
        <v>157</v>
      </c>
      <c r="H25" s="48" t="s">
        <v>30</v>
      </c>
      <c r="I25" s="214" t="s">
        <v>86</v>
      </c>
      <c r="J25" s="356"/>
      <c r="K25" s="355">
        <v>0</v>
      </c>
      <c r="L25" s="355">
        <v>0</v>
      </c>
      <c r="M25" s="355">
        <v>0</v>
      </c>
      <c r="N25" s="355">
        <v>0</v>
      </c>
      <c r="O25" s="355">
        <v>0</v>
      </c>
      <c r="P25" s="355">
        <v>0</v>
      </c>
      <c r="Q25" s="355">
        <v>0</v>
      </c>
      <c r="R25" s="355">
        <v>0</v>
      </c>
    </row>
    <row r="26" spans="1:18" ht="27.4" thickBot="1">
      <c r="A26" s="344"/>
      <c r="B26" s="344"/>
      <c r="C26" s="31" t="s">
        <v>663</v>
      </c>
      <c r="D26" s="48" t="s">
        <v>58</v>
      </c>
      <c r="E26" s="344"/>
      <c r="F26" s="344"/>
      <c r="G26" s="344"/>
      <c r="H26" s="48" t="s">
        <v>42</v>
      </c>
      <c r="I26" s="214"/>
      <c r="J26" s="356"/>
      <c r="K26" s="355">
        <v>0</v>
      </c>
      <c r="L26" s="355">
        <v>0</v>
      </c>
      <c r="M26" s="355">
        <v>0</v>
      </c>
      <c r="N26" s="355">
        <v>0</v>
      </c>
      <c r="O26" s="355">
        <v>0</v>
      </c>
      <c r="P26" s="355">
        <v>0</v>
      </c>
      <c r="Q26" s="355">
        <v>0</v>
      </c>
      <c r="R26" s="355">
        <v>0</v>
      </c>
    </row>
    <row r="27" spans="1:18" ht="14.65" thickBot="1">
      <c r="A27" s="344"/>
      <c r="B27" s="344"/>
      <c r="C27" s="31" t="s">
        <v>664</v>
      </c>
      <c r="D27" s="48" t="s">
        <v>109</v>
      </c>
      <c r="E27" s="344"/>
      <c r="F27" s="344"/>
      <c r="G27" s="344"/>
      <c r="H27" s="79"/>
      <c r="I27" s="214"/>
      <c r="J27" s="356"/>
      <c r="K27" s="355">
        <v>0</v>
      </c>
      <c r="L27" s="355">
        <v>0</v>
      </c>
      <c r="M27" s="355">
        <v>0</v>
      </c>
      <c r="N27" s="355">
        <v>0</v>
      </c>
      <c r="O27" s="355">
        <v>0</v>
      </c>
      <c r="P27" s="355">
        <v>0</v>
      </c>
      <c r="Q27" s="355">
        <v>0</v>
      </c>
      <c r="R27" s="355">
        <v>0</v>
      </c>
    </row>
    <row r="28" spans="1:18" ht="14.65" thickBot="1">
      <c r="A28" s="344" t="s">
        <v>665</v>
      </c>
      <c r="B28" s="344" t="s">
        <v>666</v>
      </c>
      <c r="C28" s="344" t="s">
        <v>192</v>
      </c>
      <c r="D28" s="48" t="s">
        <v>58</v>
      </c>
      <c r="E28" s="344" t="s">
        <v>70</v>
      </c>
      <c r="F28" s="344" t="s">
        <v>494</v>
      </c>
      <c r="G28" s="344"/>
      <c r="H28" s="344"/>
      <c r="I28" s="217" t="s">
        <v>86</v>
      </c>
      <c r="J28" s="356"/>
      <c r="K28" s="355">
        <v>0</v>
      </c>
      <c r="L28" s="355">
        <v>0</v>
      </c>
      <c r="M28" s="355">
        <v>0</v>
      </c>
      <c r="N28" s="355">
        <v>0</v>
      </c>
      <c r="O28" s="355">
        <v>0</v>
      </c>
      <c r="P28" s="355">
        <v>0</v>
      </c>
      <c r="Q28" s="355">
        <v>0</v>
      </c>
      <c r="R28" s="355">
        <v>0</v>
      </c>
    </row>
    <row r="29" spans="1:18" ht="14.65" thickBot="1">
      <c r="A29" s="344"/>
      <c r="B29" s="344"/>
      <c r="C29" s="344"/>
      <c r="D29" s="48" t="s">
        <v>66</v>
      </c>
      <c r="E29" s="344"/>
      <c r="F29" s="344"/>
      <c r="G29" s="344"/>
      <c r="H29" s="344"/>
      <c r="I29" s="217"/>
      <c r="J29" s="356"/>
      <c r="K29" s="355">
        <v>0</v>
      </c>
      <c r="L29" s="355">
        <v>0</v>
      </c>
      <c r="M29" s="355">
        <v>0</v>
      </c>
      <c r="N29" s="355">
        <v>0</v>
      </c>
      <c r="O29" s="355">
        <v>0</v>
      </c>
      <c r="P29" s="355">
        <v>0</v>
      </c>
      <c r="Q29" s="355">
        <v>0</v>
      </c>
      <c r="R29" s="355">
        <v>0</v>
      </c>
    </row>
    <row r="30" spans="1:18" ht="14.65" thickBot="1">
      <c r="A30" s="344"/>
      <c r="B30" s="344"/>
      <c r="C30" s="344"/>
      <c r="D30" s="96"/>
      <c r="E30" s="344"/>
      <c r="F30" s="344"/>
      <c r="G30" s="344"/>
      <c r="H30" s="344"/>
      <c r="I30" s="217"/>
      <c r="J30" s="356"/>
      <c r="K30" s="355">
        <v>0</v>
      </c>
      <c r="L30" s="355">
        <v>0</v>
      </c>
      <c r="M30" s="355">
        <v>0</v>
      </c>
      <c r="N30" s="355">
        <v>0</v>
      </c>
      <c r="O30" s="355">
        <v>0</v>
      </c>
      <c r="P30" s="355">
        <v>0</v>
      </c>
      <c r="Q30" s="355">
        <v>0</v>
      </c>
      <c r="R30" s="355">
        <v>0</v>
      </c>
    </row>
    <row r="31" spans="1:18" ht="14.65" thickBot="1">
      <c r="A31" s="344"/>
      <c r="B31" s="344"/>
      <c r="C31" s="344"/>
      <c r="D31" s="48" t="s">
        <v>109</v>
      </c>
      <c r="E31" s="344"/>
      <c r="F31" s="344"/>
      <c r="G31" s="344"/>
      <c r="H31" s="344"/>
      <c r="I31" s="217"/>
      <c r="J31" s="356"/>
      <c r="K31" s="355">
        <v>0</v>
      </c>
      <c r="L31" s="355">
        <v>0</v>
      </c>
      <c r="M31" s="355">
        <v>0</v>
      </c>
      <c r="N31" s="355">
        <v>0</v>
      </c>
      <c r="O31" s="355">
        <v>0</v>
      </c>
      <c r="P31" s="355">
        <v>0</v>
      </c>
      <c r="Q31" s="355">
        <v>0</v>
      </c>
      <c r="R31" s="355">
        <v>0</v>
      </c>
    </row>
    <row r="32" spans="1:18" ht="14.65" thickBot="1">
      <c r="A32" s="344" t="s">
        <v>667</v>
      </c>
      <c r="B32" s="344" t="s">
        <v>668</v>
      </c>
      <c r="C32" s="48" t="s">
        <v>669</v>
      </c>
      <c r="D32" s="48" t="s">
        <v>66</v>
      </c>
      <c r="E32" s="344" t="s">
        <v>167</v>
      </c>
      <c r="F32" s="344" t="s">
        <v>670</v>
      </c>
      <c r="G32" s="344" t="s">
        <v>670</v>
      </c>
      <c r="H32" s="344" t="s">
        <v>42</v>
      </c>
      <c r="I32" s="217" t="s">
        <v>86</v>
      </c>
      <c r="J32" s="356"/>
      <c r="K32" s="357">
        <v>0</v>
      </c>
      <c r="L32" s="357">
        <v>0</v>
      </c>
      <c r="M32" s="357">
        <v>0</v>
      </c>
      <c r="N32" s="357">
        <v>0</v>
      </c>
      <c r="O32" s="357">
        <v>0</v>
      </c>
      <c r="P32" s="357">
        <v>0</v>
      </c>
      <c r="Q32" s="357">
        <v>0</v>
      </c>
      <c r="R32" s="357">
        <v>0</v>
      </c>
    </row>
    <row r="33" spans="1:18" ht="14.65" thickBot="1">
      <c r="A33" s="344"/>
      <c r="B33" s="344"/>
      <c r="C33" s="48" t="s">
        <v>671</v>
      </c>
      <c r="D33" s="48" t="s">
        <v>109</v>
      </c>
      <c r="E33" s="344"/>
      <c r="F33" s="344"/>
      <c r="G33" s="344"/>
      <c r="H33" s="344"/>
      <c r="I33" s="217"/>
      <c r="J33" s="356"/>
      <c r="K33" s="357">
        <v>0</v>
      </c>
      <c r="L33" s="357">
        <v>0</v>
      </c>
      <c r="M33" s="357">
        <v>0</v>
      </c>
      <c r="N33" s="357">
        <v>0</v>
      </c>
      <c r="O33" s="357">
        <v>0</v>
      </c>
      <c r="P33" s="357">
        <v>0</v>
      </c>
      <c r="Q33" s="357">
        <v>0</v>
      </c>
      <c r="R33" s="357">
        <v>0</v>
      </c>
    </row>
    <row r="34" spans="1:18" ht="14.65" thickBot="1">
      <c r="A34" s="344" t="s">
        <v>672</v>
      </c>
      <c r="B34" s="344" t="s">
        <v>673</v>
      </c>
      <c r="C34" s="344" t="s">
        <v>192</v>
      </c>
      <c r="D34" s="48" t="s">
        <v>66</v>
      </c>
      <c r="E34" s="344" t="s">
        <v>70</v>
      </c>
      <c r="F34" s="344" t="s">
        <v>674</v>
      </c>
      <c r="G34" s="344" t="s">
        <v>674</v>
      </c>
      <c r="H34" s="344" t="s">
        <v>42</v>
      </c>
      <c r="I34" s="217" t="s">
        <v>86</v>
      </c>
      <c r="J34" s="356"/>
      <c r="K34" s="357">
        <v>0</v>
      </c>
      <c r="L34" s="357">
        <v>0</v>
      </c>
      <c r="M34" s="357">
        <v>0</v>
      </c>
      <c r="N34" s="357">
        <v>0</v>
      </c>
      <c r="O34" s="357">
        <v>0</v>
      </c>
      <c r="P34" s="357">
        <v>0</v>
      </c>
      <c r="Q34" s="357">
        <v>0</v>
      </c>
      <c r="R34" s="357">
        <v>0</v>
      </c>
    </row>
    <row r="35" spans="1:18" ht="14.65" thickBot="1">
      <c r="A35" s="344"/>
      <c r="B35" s="344"/>
      <c r="C35" s="344"/>
      <c r="D35" s="48" t="s">
        <v>58</v>
      </c>
      <c r="E35" s="344"/>
      <c r="F35" s="344"/>
      <c r="G35" s="344"/>
      <c r="H35" s="344"/>
      <c r="I35" s="217"/>
      <c r="J35" s="356"/>
      <c r="K35" s="357">
        <v>0</v>
      </c>
      <c r="L35" s="357">
        <v>0</v>
      </c>
      <c r="M35" s="357">
        <v>0</v>
      </c>
      <c r="N35" s="357">
        <v>0</v>
      </c>
      <c r="O35" s="357">
        <v>0</v>
      </c>
      <c r="P35" s="357">
        <v>0</v>
      </c>
      <c r="Q35" s="357">
        <v>0</v>
      </c>
      <c r="R35" s="357">
        <v>0</v>
      </c>
    </row>
    <row r="36" spans="1:18" ht="14.65" thickBot="1">
      <c r="A36" s="344"/>
      <c r="B36" s="344"/>
      <c r="C36" s="344"/>
      <c r="D36" s="48" t="s">
        <v>109</v>
      </c>
      <c r="E36" s="344"/>
      <c r="F36" s="344"/>
      <c r="G36" s="344"/>
      <c r="H36" s="344"/>
      <c r="I36" s="217"/>
      <c r="J36" s="356"/>
      <c r="K36" s="357">
        <v>0</v>
      </c>
      <c r="L36" s="357">
        <v>0</v>
      </c>
      <c r="M36" s="357">
        <v>0</v>
      </c>
      <c r="N36" s="357">
        <v>0</v>
      </c>
      <c r="O36" s="357">
        <v>0</v>
      </c>
      <c r="P36" s="357">
        <v>0</v>
      </c>
      <c r="Q36" s="357">
        <v>0</v>
      </c>
      <c r="R36" s="357">
        <v>0</v>
      </c>
    </row>
    <row r="37" spans="1:18" ht="14.65" thickBot="1">
      <c r="A37" s="261" t="s">
        <v>675</v>
      </c>
      <c r="B37" s="261" t="s">
        <v>676</v>
      </c>
      <c r="C37" s="261" t="s">
        <v>677</v>
      </c>
      <c r="D37" s="4" t="s">
        <v>678</v>
      </c>
      <c r="E37" s="261" t="s">
        <v>70</v>
      </c>
      <c r="F37" s="261" t="s">
        <v>679</v>
      </c>
      <c r="G37" s="261" t="s">
        <v>679</v>
      </c>
      <c r="H37" s="4" t="s">
        <v>30</v>
      </c>
      <c r="I37" s="216" t="s">
        <v>101</v>
      </c>
      <c r="J37" s="356"/>
      <c r="K37" s="357">
        <v>0</v>
      </c>
      <c r="L37" s="357">
        <v>0</v>
      </c>
      <c r="M37" s="357">
        <v>0</v>
      </c>
      <c r="N37" s="357">
        <v>0</v>
      </c>
      <c r="O37" s="357">
        <v>0</v>
      </c>
      <c r="P37" s="357">
        <v>0</v>
      </c>
      <c r="Q37" s="357">
        <v>0</v>
      </c>
      <c r="R37" s="357">
        <v>0</v>
      </c>
    </row>
    <row r="38" spans="1:18" ht="52.5" customHeight="1" thickBot="1">
      <c r="A38" s="261"/>
      <c r="B38" s="261"/>
      <c r="C38" s="261"/>
      <c r="D38" s="4" t="s">
        <v>109</v>
      </c>
      <c r="E38" s="261"/>
      <c r="F38" s="261"/>
      <c r="G38" s="261"/>
      <c r="H38" s="4" t="s">
        <v>110</v>
      </c>
      <c r="I38" s="216"/>
      <c r="J38" s="356"/>
      <c r="K38" s="357">
        <v>0</v>
      </c>
      <c r="L38" s="357">
        <v>0</v>
      </c>
      <c r="M38" s="357">
        <v>0</v>
      </c>
      <c r="N38" s="357">
        <v>0</v>
      </c>
      <c r="O38" s="357">
        <v>0</v>
      </c>
      <c r="P38" s="357">
        <v>0</v>
      </c>
      <c r="Q38" s="357">
        <v>0</v>
      </c>
      <c r="R38" s="357">
        <v>0</v>
      </c>
    </row>
    <row r="40" spans="1:18">
      <c r="I40" s="94" t="s">
        <v>219</v>
      </c>
      <c r="J40" s="93">
        <f>SUM(J4:J39)</f>
        <v>27</v>
      </c>
      <c r="K40" s="90"/>
      <c r="L40" s="90"/>
      <c r="M40" s="90"/>
      <c r="N40" s="90"/>
      <c r="O40" s="90"/>
      <c r="P40" s="90"/>
      <c r="Q40" s="90"/>
      <c r="R40" s="91">
        <f>SUM(R4:R39)</f>
        <v>0.1986481624677105</v>
      </c>
    </row>
    <row r="41" spans="1:18">
      <c r="A41" s="103" t="s">
        <v>220</v>
      </c>
      <c r="B41" s="231" t="s">
        <v>223</v>
      </c>
      <c r="C41" s="372"/>
      <c r="D41" s="372"/>
    </row>
  </sheetData>
  <mergeCells count="169">
    <mergeCell ref="R37:R38"/>
    <mergeCell ref="M37:M38"/>
    <mergeCell ref="N37:N38"/>
    <mergeCell ref="O37:O38"/>
    <mergeCell ref="P37:P38"/>
    <mergeCell ref="Q37:Q38"/>
    <mergeCell ref="R32:R33"/>
    <mergeCell ref="K34:K36"/>
    <mergeCell ref="L34:L36"/>
    <mergeCell ref="M34:M36"/>
    <mergeCell ref="N34:N36"/>
    <mergeCell ref="O34:O36"/>
    <mergeCell ref="P34:P36"/>
    <mergeCell ref="Q34:Q36"/>
    <mergeCell ref="R34:R36"/>
    <mergeCell ref="M32:M33"/>
    <mergeCell ref="N32:N33"/>
    <mergeCell ref="O32:O33"/>
    <mergeCell ref="P32:P33"/>
    <mergeCell ref="Q32:Q33"/>
    <mergeCell ref="R25:R27"/>
    <mergeCell ref="K28:K31"/>
    <mergeCell ref="L28:L31"/>
    <mergeCell ref="M28:M31"/>
    <mergeCell ref="N28:N31"/>
    <mergeCell ref="O28:O31"/>
    <mergeCell ref="P28:P31"/>
    <mergeCell ref="Q28:Q31"/>
    <mergeCell ref="R28:R31"/>
    <mergeCell ref="M25:M27"/>
    <mergeCell ref="N25:N27"/>
    <mergeCell ref="O25:O27"/>
    <mergeCell ref="P25:P27"/>
    <mergeCell ref="Q25:Q27"/>
    <mergeCell ref="Q4:Q7"/>
    <mergeCell ref="R11:R14"/>
    <mergeCell ref="J15:J24"/>
    <mergeCell ref="K15:K24"/>
    <mergeCell ref="L15:L24"/>
    <mergeCell ref="M15:M24"/>
    <mergeCell ref="N15:N24"/>
    <mergeCell ref="O15:O24"/>
    <mergeCell ref="P15:P24"/>
    <mergeCell ref="Q15:Q24"/>
    <mergeCell ref="R15:R24"/>
    <mergeCell ref="M11:M14"/>
    <mergeCell ref="N11:N14"/>
    <mergeCell ref="O11:O14"/>
    <mergeCell ref="P11:P14"/>
    <mergeCell ref="Q11:Q14"/>
    <mergeCell ref="J37:J38"/>
    <mergeCell ref="K4:K7"/>
    <mergeCell ref="L4:L7"/>
    <mergeCell ref="K11:K14"/>
    <mergeCell ref="L11:L14"/>
    <mergeCell ref="K25:K27"/>
    <mergeCell ref="L25:L27"/>
    <mergeCell ref="K32:K33"/>
    <mergeCell ref="L32:L33"/>
    <mergeCell ref="K37:K38"/>
    <mergeCell ref="L37:L38"/>
    <mergeCell ref="J25:J27"/>
    <mergeCell ref="J28:J31"/>
    <mergeCell ref="J32:J33"/>
    <mergeCell ref="J34:J36"/>
    <mergeCell ref="K8:K10"/>
    <mergeCell ref="L8:L10"/>
    <mergeCell ref="J1:J2"/>
    <mergeCell ref="J4:J7"/>
    <mergeCell ref="J8:J10"/>
    <mergeCell ref="J11:J14"/>
    <mergeCell ref="K1:R1"/>
    <mergeCell ref="K2:K3"/>
    <mergeCell ref="L2:L3"/>
    <mergeCell ref="M2:M3"/>
    <mergeCell ref="N2:N3"/>
    <mergeCell ref="O2:O3"/>
    <mergeCell ref="P2:P3"/>
    <mergeCell ref="Q2:Q3"/>
    <mergeCell ref="R2:R3"/>
    <mergeCell ref="R4:R7"/>
    <mergeCell ref="M8:M10"/>
    <mergeCell ref="N8:N10"/>
    <mergeCell ref="O8:O10"/>
    <mergeCell ref="P8:P10"/>
    <mergeCell ref="Q8:Q10"/>
    <mergeCell ref="R8:R10"/>
    <mergeCell ref="M4:M7"/>
    <mergeCell ref="N4:N7"/>
    <mergeCell ref="O4:O7"/>
    <mergeCell ref="P4:P7"/>
    <mergeCell ref="A1:A3"/>
    <mergeCell ref="B1:B3"/>
    <mergeCell ref="C1:C3"/>
    <mergeCell ref="D1:D3"/>
    <mergeCell ref="F1:H1"/>
    <mergeCell ref="H2:H3"/>
    <mergeCell ref="E1:E3"/>
    <mergeCell ref="F2:F3"/>
    <mergeCell ref="G2:G3"/>
    <mergeCell ref="A8:A10"/>
    <mergeCell ref="B8:B10"/>
    <mergeCell ref="C8:C10"/>
    <mergeCell ref="E8:E10"/>
    <mergeCell ref="F8:F10"/>
    <mergeCell ref="G8:G10"/>
    <mergeCell ref="A11:A14"/>
    <mergeCell ref="B11:B14"/>
    <mergeCell ref="A4:A7"/>
    <mergeCell ref="B4:B7"/>
    <mergeCell ref="C4:C7"/>
    <mergeCell ref="E4:E7"/>
    <mergeCell ref="F4:H7"/>
    <mergeCell ref="A15:A19"/>
    <mergeCell ref="B15:B19"/>
    <mergeCell ref="C15:C24"/>
    <mergeCell ref="E15:E19"/>
    <mergeCell ref="F15:F19"/>
    <mergeCell ref="C11:C14"/>
    <mergeCell ref="E11:E14"/>
    <mergeCell ref="F11:F14"/>
    <mergeCell ref="G11:G14"/>
    <mergeCell ref="A32:A33"/>
    <mergeCell ref="B32:B33"/>
    <mergeCell ref="H32:H33"/>
    <mergeCell ref="G34:G36"/>
    <mergeCell ref="H34:H36"/>
    <mergeCell ref="E32:E33"/>
    <mergeCell ref="F32:F33"/>
    <mergeCell ref="G32:G33"/>
    <mergeCell ref="A20:A24"/>
    <mergeCell ref="B20:B24"/>
    <mergeCell ref="E20:E24"/>
    <mergeCell ref="F20:F24"/>
    <mergeCell ref="A37:A38"/>
    <mergeCell ref="B37:B38"/>
    <mergeCell ref="C37:C38"/>
    <mergeCell ref="E34:E36"/>
    <mergeCell ref="F34:F36"/>
    <mergeCell ref="I8:I10"/>
    <mergeCell ref="I11:I14"/>
    <mergeCell ref="I15:I19"/>
    <mergeCell ref="I25:I27"/>
    <mergeCell ref="G15:G19"/>
    <mergeCell ref="G20:G24"/>
    <mergeCell ref="I37:I38"/>
    <mergeCell ref="I20:I24"/>
    <mergeCell ref="A25:A27"/>
    <mergeCell ref="B25:B27"/>
    <mergeCell ref="E25:E27"/>
    <mergeCell ref="F25:F27"/>
    <mergeCell ref="G25:G27"/>
    <mergeCell ref="A34:A36"/>
    <mergeCell ref="B34:B36"/>
    <mergeCell ref="C34:C36"/>
    <mergeCell ref="E28:E31"/>
    <mergeCell ref="F28:H31"/>
    <mergeCell ref="A28:A31"/>
    <mergeCell ref="B41:D41"/>
    <mergeCell ref="I1:I3"/>
    <mergeCell ref="I4:I7"/>
    <mergeCell ref="I28:I31"/>
    <mergeCell ref="I34:I36"/>
    <mergeCell ref="I32:I33"/>
    <mergeCell ref="E37:E38"/>
    <mergeCell ref="F37:F38"/>
    <mergeCell ref="G37:G38"/>
    <mergeCell ref="B28:B31"/>
    <mergeCell ref="C28:C3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60"/>
  <sheetViews>
    <sheetView zoomScaleNormal="100" workbookViewId="0">
      <pane xSplit="15945" ySplit="2265" topLeftCell="K40" activePane="bottomRight"/>
      <selection pane="bottomRight" activeCell="T60" sqref="T60"/>
      <selection pane="bottomLeft" activeCell="A17" sqref="A17"/>
      <selection pane="topRight" activeCell="C1" sqref="C1"/>
    </sheetView>
  </sheetViews>
  <sheetFormatPr defaultRowHeight="14.25"/>
  <cols>
    <col min="2" max="2" width="65.140625" customWidth="1"/>
    <col min="3" max="3" width="30.42578125" customWidth="1"/>
    <col min="4" max="4" width="15.7109375" customWidth="1"/>
    <col min="9" max="9" width="26.5703125" style="50" customWidth="1"/>
    <col min="10" max="10" width="11.42578125" customWidth="1"/>
    <col min="11" max="11" width="15.7109375" customWidth="1"/>
    <col min="13" max="13" width="9.7109375" customWidth="1"/>
    <col min="15" max="15" width="10.7109375" customWidth="1"/>
    <col min="16" max="16" width="10.5703125" customWidth="1"/>
    <col min="18" max="18" width="10.85546875" customWidth="1"/>
  </cols>
  <sheetData>
    <row r="1" spans="1:18" ht="14.65" thickBot="1">
      <c r="A1" s="258" t="s">
        <v>224</v>
      </c>
      <c r="B1" s="258" t="s">
        <v>401</v>
      </c>
      <c r="C1" s="258" t="s">
        <v>225</v>
      </c>
      <c r="D1" s="301" t="s">
        <v>680</v>
      </c>
      <c r="E1" s="258" t="s">
        <v>403</v>
      </c>
      <c r="F1" s="258" t="s">
        <v>404</v>
      </c>
      <c r="G1" s="258"/>
      <c r="H1" s="258"/>
      <c r="I1" s="213" t="s">
        <v>266</v>
      </c>
      <c r="J1" s="270" t="s">
        <v>477</v>
      </c>
      <c r="K1" s="218" t="s">
        <v>8</v>
      </c>
      <c r="L1" s="218"/>
      <c r="M1" s="218"/>
      <c r="N1" s="218"/>
      <c r="O1" s="218"/>
      <c r="P1" s="218"/>
      <c r="Q1" s="218"/>
      <c r="R1" s="218"/>
    </row>
    <row r="2" spans="1:18" ht="14.25" customHeight="1" thickBot="1">
      <c r="A2" s="258"/>
      <c r="B2" s="258"/>
      <c r="C2" s="258"/>
      <c r="D2" s="349"/>
      <c r="E2" s="258"/>
      <c r="F2" s="258"/>
      <c r="G2" s="258"/>
      <c r="H2" s="258"/>
      <c r="I2" s="213"/>
      <c r="J2" s="270"/>
      <c r="K2" s="270" t="s">
        <v>13</v>
      </c>
      <c r="L2" s="270" t="s">
        <v>14</v>
      </c>
      <c r="M2" s="270" t="s">
        <v>15</v>
      </c>
      <c r="N2" s="270" t="s">
        <v>16</v>
      </c>
      <c r="O2" s="270" t="s">
        <v>234</v>
      </c>
      <c r="P2" s="270" t="s">
        <v>18</v>
      </c>
      <c r="Q2" s="270" t="s">
        <v>19</v>
      </c>
      <c r="R2" s="270" t="s">
        <v>641</v>
      </c>
    </row>
    <row r="3" spans="1:18" ht="38.25" customHeight="1" thickBot="1">
      <c r="A3" s="258"/>
      <c r="B3" s="258"/>
      <c r="C3" s="258"/>
      <c r="D3" s="349"/>
      <c r="E3" s="258"/>
      <c r="F3" s="301" t="s">
        <v>405</v>
      </c>
      <c r="G3" s="301" t="s">
        <v>268</v>
      </c>
      <c r="H3" s="258" t="s">
        <v>479</v>
      </c>
      <c r="I3" s="213"/>
      <c r="J3" s="258" t="s">
        <v>12</v>
      </c>
      <c r="K3" s="270"/>
      <c r="L3" s="270"/>
      <c r="M3" s="270"/>
      <c r="N3" s="270"/>
      <c r="O3" s="270"/>
      <c r="P3" s="270"/>
      <c r="Q3" s="270"/>
      <c r="R3" s="270"/>
    </row>
    <row r="4" spans="1:18" ht="30.75" customHeight="1" thickBot="1">
      <c r="A4" s="258"/>
      <c r="B4" s="258"/>
      <c r="C4" s="258"/>
      <c r="D4" s="350"/>
      <c r="E4" s="258"/>
      <c r="F4" s="255"/>
      <c r="G4" s="255"/>
      <c r="H4" s="258"/>
      <c r="I4" s="213"/>
      <c r="J4" s="258"/>
      <c r="K4" s="270"/>
      <c r="L4" s="270"/>
      <c r="M4" s="270"/>
      <c r="N4" s="270"/>
      <c r="O4" s="270"/>
      <c r="P4" s="270"/>
      <c r="Q4" s="270"/>
      <c r="R4" s="270"/>
    </row>
    <row r="5" spans="1:18" ht="28.9" thickBot="1">
      <c r="A5" s="86" t="s">
        <v>681</v>
      </c>
      <c r="B5" s="3" t="s">
        <v>682</v>
      </c>
      <c r="C5" s="42" t="s">
        <v>683</v>
      </c>
      <c r="D5" s="4" t="s">
        <v>59</v>
      </c>
      <c r="E5" s="4" t="s">
        <v>684</v>
      </c>
      <c r="F5" s="261" t="s">
        <v>85</v>
      </c>
      <c r="G5" s="261"/>
      <c r="H5" s="261"/>
      <c r="I5" s="60" t="s">
        <v>685</v>
      </c>
      <c r="J5" s="97"/>
      <c r="K5" s="98">
        <v>0</v>
      </c>
      <c r="L5" s="98">
        <v>0</v>
      </c>
      <c r="M5" s="98">
        <v>0</v>
      </c>
      <c r="N5" s="98">
        <v>0</v>
      </c>
      <c r="O5" s="98">
        <v>0</v>
      </c>
      <c r="P5" s="98">
        <v>0</v>
      </c>
      <c r="Q5" s="98">
        <v>0</v>
      </c>
      <c r="R5" s="98">
        <v>0</v>
      </c>
    </row>
    <row r="6" spans="1:18" ht="15" customHeight="1" thickBot="1">
      <c r="A6" s="293" t="s">
        <v>686</v>
      </c>
      <c r="B6" s="294" t="s">
        <v>687</v>
      </c>
      <c r="C6" s="294" t="s">
        <v>688</v>
      </c>
      <c r="D6" s="14" t="s">
        <v>59</v>
      </c>
      <c r="E6" s="295" t="s">
        <v>70</v>
      </c>
      <c r="F6" s="295" t="s">
        <v>71</v>
      </c>
      <c r="G6" s="295" t="s">
        <v>689</v>
      </c>
      <c r="H6" s="14" t="s">
        <v>30</v>
      </c>
      <c r="I6" s="211" t="s">
        <v>690</v>
      </c>
      <c r="J6" s="359">
        <v>0.1</v>
      </c>
      <c r="K6" s="363">
        <v>0</v>
      </c>
      <c r="L6" s="363">
        <v>0</v>
      </c>
      <c r="M6" s="363">
        <v>0</v>
      </c>
      <c r="N6" s="363">
        <v>0</v>
      </c>
      <c r="O6" s="363">
        <v>0</v>
      </c>
      <c r="P6" s="363">
        <v>0</v>
      </c>
      <c r="Q6" s="363">
        <v>0</v>
      </c>
      <c r="R6" s="364">
        <f>J6/135.9187</f>
        <v>7.3573393506559442E-4</v>
      </c>
    </row>
    <row r="7" spans="1:18" ht="14.65" thickBot="1">
      <c r="A7" s="293"/>
      <c r="B7" s="294"/>
      <c r="C7" s="294"/>
      <c r="D7" s="14" t="s">
        <v>58</v>
      </c>
      <c r="E7" s="295"/>
      <c r="F7" s="295"/>
      <c r="G7" s="295"/>
      <c r="H7" s="14" t="s">
        <v>74</v>
      </c>
      <c r="I7" s="211"/>
      <c r="J7" s="359"/>
      <c r="K7" s="363">
        <v>0</v>
      </c>
      <c r="L7" s="363">
        <v>0</v>
      </c>
      <c r="M7" s="363">
        <v>0</v>
      </c>
      <c r="N7" s="363">
        <v>0</v>
      </c>
      <c r="O7" s="363">
        <v>0</v>
      </c>
      <c r="P7" s="363">
        <v>0</v>
      </c>
      <c r="Q7" s="363">
        <v>0</v>
      </c>
      <c r="R7" s="364">
        <f>J7/135.9187</f>
        <v>0</v>
      </c>
    </row>
    <row r="8" spans="1:18" ht="14.65" thickBot="1">
      <c r="A8" s="293"/>
      <c r="B8" s="294"/>
      <c r="C8" s="294"/>
      <c r="D8" s="14" t="s">
        <v>66</v>
      </c>
      <c r="E8" s="295"/>
      <c r="F8" s="295"/>
      <c r="G8" s="295"/>
      <c r="H8" s="83"/>
      <c r="I8" s="211"/>
      <c r="J8" s="359"/>
      <c r="K8" s="363">
        <v>0</v>
      </c>
      <c r="L8" s="363">
        <v>0</v>
      </c>
      <c r="M8" s="363">
        <v>0</v>
      </c>
      <c r="N8" s="363">
        <v>0</v>
      </c>
      <c r="O8" s="363">
        <v>0</v>
      </c>
      <c r="P8" s="363">
        <v>0</v>
      </c>
      <c r="Q8" s="363">
        <v>0</v>
      </c>
      <c r="R8" s="364">
        <f>J8/135.9187</f>
        <v>0</v>
      </c>
    </row>
    <row r="9" spans="1:18" ht="14.65" thickBot="1">
      <c r="A9" s="293"/>
      <c r="B9" s="294"/>
      <c r="C9" s="294"/>
      <c r="D9" s="14" t="s">
        <v>691</v>
      </c>
      <c r="E9" s="295"/>
      <c r="F9" s="295"/>
      <c r="G9" s="295"/>
      <c r="H9" s="83"/>
      <c r="I9" s="211"/>
      <c r="J9" s="359"/>
      <c r="K9" s="363">
        <v>0</v>
      </c>
      <c r="L9" s="363">
        <v>0</v>
      </c>
      <c r="M9" s="363">
        <v>0</v>
      </c>
      <c r="N9" s="363">
        <v>0</v>
      </c>
      <c r="O9" s="363">
        <v>0</v>
      </c>
      <c r="P9" s="363">
        <v>0</v>
      </c>
      <c r="Q9" s="363">
        <v>0</v>
      </c>
      <c r="R9" s="364">
        <f>J9/135.9187</f>
        <v>0</v>
      </c>
    </row>
    <row r="10" spans="1:18" ht="14.65" thickBot="1">
      <c r="A10" s="293"/>
      <c r="B10" s="294"/>
      <c r="C10" s="294"/>
      <c r="D10" s="14" t="s">
        <v>692</v>
      </c>
      <c r="E10" s="295"/>
      <c r="F10" s="295"/>
      <c r="G10" s="295"/>
      <c r="H10" s="83"/>
      <c r="I10" s="211"/>
      <c r="J10" s="359"/>
      <c r="K10" s="363">
        <v>0</v>
      </c>
      <c r="L10" s="363">
        <v>0</v>
      </c>
      <c r="M10" s="363">
        <v>0</v>
      </c>
      <c r="N10" s="363">
        <v>0</v>
      </c>
      <c r="O10" s="363">
        <v>0</v>
      </c>
      <c r="P10" s="363">
        <v>0</v>
      </c>
      <c r="Q10" s="363">
        <v>0</v>
      </c>
      <c r="R10" s="364">
        <f>J10/135.9187</f>
        <v>0</v>
      </c>
    </row>
    <row r="11" spans="1:18" ht="14.65" thickBot="1">
      <c r="A11" s="296" t="s">
        <v>693</v>
      </c>
      <c r="B11" s="260" t="s">
        <v>694</v>
      </c>
      <c r="C11" s="260" t="s">
        <v>695</v>
      </c>
      <c r="D11" s="261" t="s">
        <v>59</v>
      </c>
      <c r="E11" s="261" t="s">
        <v>218</v>
      </c>
      <c r="F11" s="261" t="s">
        <v>71</v>
      </c>
      <c r="G11" s="261" t="s">
        <v>53</v>
      </c>
      <c r="H11" s="4" t="s">
        <v>30</v>
      </c>
      <c r="I11" s="216" t="s">
        <v>101</v>
      </c>
      <c r="J11" s="360"/>
      <c r="K11" s="365">
        <v>0</v>
      </c>
      <c r="L11" s="365">
        <v>0</v>
      </c>
      <c r="M11" s="365">
        <v>0</v>
      </c>
      <c r="N11" s="365">
        <v>0</v>
      </c>
      <c r="O11" s="365">
        <v>0</v>
      </c>
      <c r="P11" s="365">
        <v>0</v>
      </c>
      <c r="Q11" s="365">
        <v>0</v>
      </c>
      <c r="R11" s="365">
        <v>0</v>
      </c>
    </row>
    <row r="12" spans="1:18" ht="14.65" thickBot="1">
      <c r="A12" s="296"/>
      <c r="B12" s="260"/>
      <c r="C12" s="260"/>
      <c r="D12" s="261"/>
      <c r="E12" s="261"/>
      <c r="F12" s="261"/>
      <c r="G12" s="261"/>
      <c r="H12" s="4" t="s">
        <v>74</v>
      </c>
      <c r="I12" s="216"/>
      <c r="J12" s="360"/>
      <c r="K12" s="365">
        <v>0</v>
      </c>
      <c r="L12" s="365">
        <v>0</v>
      </c>
      <c r="M12" s="365">
        <v>0</v>
      </c>
      <c r="N12" s="365">
        <v>0</v>
      </c>
      <c r="O12" s="365">
        <v>0</v>
      </c>
      <c r="P12" s="365">
        <v>0</v>
      </c>
      <c r="Q12" s="365">
        <v>0</v>
      </c>
      <c r="R12" s="365">
        <v>0</v>
      </c>
    </row>
    <row r="13" spans="1:18" ht="14.65" thickBot="1">
      <c r="A13" s="345" t="s">
        <v>696</v>
      </c>
      <c r="B13" s="346" t="s">
        <v>697</v>
      </c>
      <c r="C13" s="358" t="s">
        <v>698</v>
      </c>
      <c r="D13" s="48" t="s">
        <v>59</v>
      </c>
      <c r="E13" s="344" t="s">
        <v>70</v>
      </c>
      <c r="F13" s="344" t="s">
        <v>699</v>
      </c>
      <c r="G13" s="344" t="s">
        <v>700</v>
      </c>
      <c r="H13" s="48" t="s">
        <v>30</v>
      </c>
      <c r="I13" s="217" t="s">
        <v>86</v>
      </c>
      <c r="J13" s="362">
        <v>68</v>
      </c>
      <c r="K13" s="360">
        <v>0</v>
      </c>
      <c r="L13" s="360">
        <v>0</v>
      </c>
      <c r="M13" s="360">
        <v>0</v>
      </c>
      <c r="N13" s="360">
        <v>0</v>
      </c>
      <c r="O13" s="360">
        <v>0</v>
      </c>
      <c r="P13" s="360">
        <v>0</v>
      </c>
      <c r="Q13" s="360">
        <v>0</v>
      </c>
      <c r="R13" s="366">
        <f>J13/135.9187</f>
        <v>0.5002990758446042</v>
      </c>
    </row>
    <row r="14" spans="1:18" ht="14.65" thickBot="1">
      <c r="A14" s="345"/>
      <c r="B14" s="346"/>
      <c r="C14" s="358"/>
      <c r="D14" s="48" t="s">
        <v>701</v>
      </c>
      <c r="E14" s="344"/>
      <c r="F14" s="344"/>
      <c r="G14" s="344"/>
      <c r="H14" s="48" t="s">
        <v>27</v>
      </c>
      <c r="I14" s="217"/>
      <c r="J14" s="362"/>
      <c r="K14" s="360"/>
      <c r="L14" s="360"/>
      <c r="M14" s="360"/>
      <c r="N14" s="360"/>
      <c r="O14" s="360"/>
      <c r="P14" s="360"/>
      <c r="Q14" s="360"/>
      <c r="R14" s="366"/>
    </row>
    <row r="15" spans="1:18" ht="14.65" thickBot="1">
      <c r="A15" s="345"/>
      <c r="B15" s="346"/>
      <c r="C15" s="358"/>
      <c r="D15" s="48" t="s">
        <v>691</v>
      </c>
      <c r="E15" s="344"/>
      <c r="F15" s="344"/>
      <c r="G15" s="344"/>
      <c r="H15" s="79"/>
      <c r="I15" s="217"/>
      <c r="J15" s="362"/>
      <c r="K15" s="360"/>
      <c r="L15" s="360"/>
      <c r="M15" s="360"/>
      <c r="N15" s="360"/>
      <c r="O15" s="360"/>
      <c r="P15" s="360"/>
      <c r="Q15" s="360"/>
      <c r="R15" s="366"/>
    </row>
    <row r="16" spans="1:18" ht="14.65" thickBot="1">
      <c r="A16" s="345"/>
      <c r="B16" s="346"/>
      <c r="C16" s="358"/>
      <c r="D16" s="48" t="s">
        <v>692</v>
      </c>
      <c r="E16" s="344"/>
      <c r="F16" s="344"/>
      <c r="G16" s="344"/>
      <c r="H16" s="79"/>
      <c r="I16" s="217"/>
      <c r="J16" s="362"/>
      <c r="K16" s="360"/>
      <c r="L16" s="360"/>
      <c r="M16" s="360"/>
      <c r="N16" s="360"/>
      <c r="O16" s="360"/>
      <c r="P16" s="360"/>
      <c r="Q16" s="360"/>
      <c r="R16" s="366"/>
    </row>
    <row r="17" spans="1:18" ht="14.65" thickBot="1">
      <c r="A17" s="296" t="s">
        <v>702</v>
      </c>
      <c r="B17" s="260" t="s">
        <v>703</v>
      </c>
      <c r="C17" s="343" t="s">
        <v>704</v>
      </c>
      <c r="D17" s="4" t="s">
        <v>59</v>
      </c>
      <c r="E17" s="261" t="s">
        <v>70</v>
      </c>
      <c r="F17" s="261" t="s">
        <v>394</v>
      </c>
      <c r="G17" s="261" t="s">
        <v>53</v>
      </c>
      <c r="H17" s="4" t="s">
        <v>74</v>
      </c>
      <c r="I17" s="210" t="s">
        <v>705</v>
      </c>
      <c r="J17" s="362"/>
      <c r="K17" s="360"/>
      <c r="L17" s="360"/>
      <c r="M17" s="360"/>
      <c r="N17" s="360"/>
      <c r="O17" s="360"/>
      <c r="P17" s="360"/>
      <c r="Q17" s="360"/>
      <c r="R17" s="366"/>
    </row>
    <row r="18" spans="1:18" ht="14.65" thickBot="1">
      <c r="A18" s="296"/>
      <c r="B18" s="260"/>
      <c r="C18" s="343"/>
      <c r="D18" s="4" t="s">
        <v>66</v>
      </c>
      <c r="E18" s="261"/>
      <c r="F18" s="261"/>
      <c r="G18" s="261"/>
      <c r="H18" s="4" t="s">
        <v>107</v>
      </c>
      <c r="I18" s="210"/>
      <c r="J18" s="362"/>
      <c r="K18" s="360"/>
      <c r="L18" s="360"/>
      <c r="M18" s="360"/>
      <c r="N18" s="360"/>
      <c r="O18" s="360"/>
      <c r="P18" s="360"/>
      <c r="Q18" s="360"/>
      <c r="R18" s="366"/>
    </row>
    <row r="19" spans="1:18" ht="14.65" thickBot="1">
      <c r="A19" s="296"/>
      <c r="B19" s="260"/>
      <c r="C19" s="343"/>
      <c r="D19" s="4" t="s">
        <v>691</v>
      </c>
      <c r="E19" s="261"/>
      <c r="F19" s="261"/>
      <c r="G19" s="261"/>
      <c r="H19" s="80"/>
      <c r="I19" s="210"/>
      <c r="J19" s="362"/>
      <c r="K19" s="360"/>
      <c r="L19" s="360"/>
      <c r="M19" s="360"/>
      <c r="N19" s="360"/>
      <c r="O19" s="360"/>
      <c r="P19" s="360"/>
      <c r="Q19" s="360"/>
      <c r="R19" s="366"/>
    </row>
    <row r="20" spans="1:18" ht="14.65" thickBot="1">
      <c r="A20" s="296"/>
      <c r="B20" s="260"/>
      <c r="C20" s="343"/>
      <c r="D20" s="4" t="s">
        <v>692</v>
      </c>
      <c r="E20" s="261"/>
      <c r="F20" s="261"/>
      <c r="G20" s="261"/>
      <c r="H20" s="80"/>
      <c r="I20" s="210"/>
      <c r="J20" s="362"/>
      <c r="K20" s="360"/>
      <c r="L20" s="360"/>
      <c r="M20" s="360"/>
      <c r="N20" s="360"/>
      <c r="O20" s="360"/>
      <c r="P20" s="360"/>
      <c r="Q20" s="360"/>
      <c r="R20" s="366"/>
    </row>
    <row r="21" spans="1:18" ht="14.65" thickBot="1">
      <c r="A21" s="296"/>
      <c r="B21" s="260"/>
      <c r="C21" s="343"/>
      <c r="D21" s="4" t="s">
        <v>109</v>
      </c>
      <c r="E21" s="261"/>
      <c r="F21" s="261"/>
      <c r="G21" s="261"/>
      <c r="H21" s="80"/>
      <c r="I21" s="210"/>
      <c r="J21" s="362"/>
      <c r="K21" s="360"/>
      <c r="L21" s="360"/>
      <c r="M21" s="360"/>
      <c r="N21" s="360"/>
      <c r="O21" s="360"/>
      <c r="P21" s="360"/>
      <c r="Q21" s="360"/>
      <c r="R21" s="366"/>
    </row>
    <row r="22" spans="1:18" ht="14.65" thickBot="1">
      <c r="A22" s="296" t="s">
        <v>706</v>
      </c>
      <c r="B22" s="260" t="s">
        <v>707</v>
      </c>
      <c r="C22" s="343" t="s">
        <v>708</v>
      </c>
      <c r="D22" s="4" t="s">
        <v>59</v>
      </c>
      <c r="E22" s="261" t="s">
        <v>70</v>
      </c>
      <c r="F22" s="261" t="s">
        <v>709</v>
      </c>
      <c r="G22" s="261" t="s">
        <v>53</v>
      </c>
      <c r="H22" s="4" t="s">
        <v>30</v>
      </c>
      <c r="I22" s="216" t="s">
        <v>101</v>
      </c>
      <c r="J22" s="362"/>
      <c r="K22" s="360"/>
      <c r="L22" s="360"/>
      <c r="M22" s="360"/>
      <c r="N22" s="360"/>
      <c r="O22" s="360"/>
      <c r="P22" s="360"/>
      <c r="Q22" s="360"/>
      <c r="R22" s="366"/>
    </row>
    <row r="23" spans="1:18" ht="14.65" thickBot="1">
      <c r="A23" s="296"/>
      <c r="B23" s="260"/>
      <c r="C23" s="343"/>
      <c r="D23" s="4" t="s">
        <v>66</v>
      </c>
      <c r="E23" s="261"/>
      <c r="F23" s="261"/>
      <c r="G23" s="261"/>
      <c r="H23" s="4" t="s">
        <v>74</v>
      </c>
      <c r="I23" s="216"/>
      <c r="J23" s="362"/>
      <c r="K23" s="360"/>
      <c r="L23" s="360"/>
      <c r="M23" s="360"/>
      <c r="N23" s="360"/>
      <c r="O23" s="360"/>
      <c r="P23" s="360"/>
      <c r="Q23" s="360"/>
      <c r="R23" s="366"/>
    </row>
    <row r="24" spans="1:18" ht="14.65" thickBot="1">
      <c r="A24" s="296"/>
      <c r="B24" s="260"/>
      <c r="C24" s="343"/>
      <c r="D24" s="4" t="s">
        <v>691</v>
      </c>
      <c r="E24" s="261"/>
      <c r="F24" s="261"/>
      <c r="G24" s="261"/>
      <c r="H24" s="80"/>
      <c r="I24" s="216"/>
      <c r="J24" s="362"/>
      <c r="K24" s="360"/>
      <c r="L24" s="360"/>
      <c r="M24" s="360"/>
      <c r="N24" s="360"/>
      <c r="O24" s="360"/>
      <c r="P24" s="360"/>
      <c r="Q24" s="360"/>
      <c r="R24" s="366"/>
    </row>
    <row r="25" spans="1:18" ht="14.65" thickBot="1">
      <c r="A25" s="296"/>
      <c r="B25" s="260"/>
      <c r="C25" s="343"/>
      <c r="D25" s="4" t="s">
        <v>692</v>
      </c>
      <c r="E25" s="261"/>
      <c r="F25" s="261"/>
      <c r="G25" s="261"/>
      <c r="H25" s="80"/>
      <c r="I25" s="216"/>
      <c r="J25" s="362"/>
      <c r="K25" s="360"/>
      <c r="L25" s="360"/>
      <c r="M25" s="360"/>
      <c r="N25" s="360"/>
      <c r="O25" s="360"/>
      <c r="P25" s="360"/>
      <c r="Q25" s="360"/>
      <c r="R25" s="366"/>
    </row>
    <row r="26" spans="1:18" ht="14.65" thickBot="1">
      <c r="A26" s="296"/>
      <c r="B26" s="260"/>
      <c r="C26" s="343"/>
      <c r="D26" s="4" t="s">
        <v>109</v>
      </c>
      <c r="E26" s="261"/>
      <c r="F26" s="261"/>
      <c r="G26" s="261"/>
      <c r="H26" s="80"/>
      <c r="I26" s="216"/>
      <c r="J26" s="362"/>
      <c r="K26" s="360"/>
      <c r="L26" s="360"/>
      <c r="M26" s="360"/>
      <c r="N26" s="360"/>
      <c r="O26" s="360"/>
      <c r="P26" s="360"/>
      <c r="Q26" s="360"/>
      <c r="R26" s="366"/>
    </row>
    <row r="27" spans="1:18" ht="14.65" thickBot="1">
      <c r="A27" s="296" t="s">
        <v>710</v>
      </c>
      <c r="B27" s="260" t="s">
        <v>711</v>
      </c>
      <c r="C27" s="343" t="s">
        <v>712</v>
      </c>
      <c r="D27" s="4" t="s">
        <v>59</v>
      </c>
      <c r="E27" s="261" t="s">
        <v>70</v>
      </c>
      <c r="F27" s="261" t="s">
        <v>713</v>
      </c>
      <c r="G27" s="261" t="s">
        <v>53</v>
      </c>
      <c r="H27" s="4" t="s">
        <v>30</v>
      </c>
      <c r="I27" s="216" t="s">
        <v>101</v>
      </c>
      <c r="J27" s="362"/>
      <c r="K27" s="360"/>
      <c r="L27" s="360"/>
      <c r="M27" s="360"/>
      <c r="N27" s="360"/>
      <c r="O27" s="360"/>
      <c r="P27" s="360"/>
      <c r="Q27" s="360"/>
      <c r="R27" s="366"/>
    </row>
    <row r="28" spans="1:18" ht="14.65" thickBot="1">
      <c r="A28" s="296"/>
      <c r="B28" s="260"/>
      <c r="C28" s="343"/>
      <c r="D28" s="4" t="s">
        <v>691</v>
      </c>
      <c r="E28" s="261"/>
      <c r="F28" s="261"/>
      <c r="G28" s="261"/>
      <c r="H28" s="4" t="s">
        <v>27</v>
      </c>
      <c r="I28" s="216"/>
      <c r="J28" s="362"/>
      <c r="K28" s="360"/>
      <c r="L28" s="360"/>
      <c r="M28" s="360"/>
      <c r="N28" s="360"/>
      <c r="O28" s="360"/>
      <c r="P28" s="360"/>
      <c r="Q28" s="360"/>
      <c r="R28" s="366"/>
    </row>
    <row r="29" spans="1:18" ht="14.65" thickBot="1">
      <c r="A29" s="296"/>
      <c r="B29" s="260"/>
      <c r="C29" s="343"/>
      <c r="D29" s="4" t="s">
        <v>692</v>
      </c>
      <c r="E29" s="261"/>
      <c r="F29" s="261"/>
      <c r="G29" s="261"/>
      <c r="H29" s="80"/>
      <c r="I29" s="216"/>
      <c r="J29" s="362"/>
      <c r="K29" s="360"/>
      <c r="L29" s="360"/>
      <c r="M29" s="360"/>
      <c r="N29" s="360"/>
      <c r="O29" s="360"/>
      <c r="P29" s="360"/>
      <c r="Q29" s="360"/>
      <c r="R29" s="366"/>
    </row>
    <row r="30" spans="1:18" ht="14.65" thickBot="1">
      <c r="A30" s="345" t="s">
        <v>714</v>
      </c>
      <c r="B30" s="346" t="s">
        <v>715</v>
      </c>
      <c r="C30" s="358" t="s">
        <v>716</v>
      </c>
      <c r="D30" s="48" t="s">
        <v>59</v>
      </c>
      <c r="E30" s="344" t="s">
        <v>70</v>
      </c>
      <c r="F30" s="344" t="s">
        <v>187</v>
      </c>
      <c r="G30" s="344" t="s">
        <v>717</v>
      </c>
      <c r="H30" s="48" t="s">
        <v>30</v>
      </c>
      <c r="I30" s="217" t="s">
        <v>86</v>
      </c>
      <c r="J30" s="362"/>
      <c r="K30" s="360"/>
      <c r="L30" s="360"/>
      <c r="M30" s="360"/>
      <c r="N30" s="360"/>
      <c r="O30" s="360"/>
      <c r="P30" s="360"/>
      <c r="Q30" s="360"/>
      <c r="R30" s="366"/>
    </row>
    <row r="31" spans="1:18" ht="14.65" thickBot="1">
      <c r="A31" s="345"/>
      <c r="B31" s="346"/>
      <c r="C31" s="358"/>
      <c r="D31" s="48" t="s">
        <v>58</v>
      </c>
      <c r="E31" s="344"/>
      <c r="F31" s="344"/>
      <c r="G31" s="344"/>
      <c r="H31" s="48" t="s">
        <v>74</v>
      </c>
      <c r="I31" s="217"/>
      <c r="J31" s="362"/>
      <c r="K31" s="360"/>
      <c r="L31" s="360"/>
      <c r="M31" s="360"/>
      <c r="N31" s="360"/>
      <c r="O31" s="360"/>
      <c r="P31" s="360"/>
      <c r="Q31" s="360"/>
      <c r="R31" s="366"/>
    </row>
    <row r="32" spans="1:18" ht="14.65" thickBot="1">
      <c r="A32" s="345"/>
      <c r="B32" s="346"/>
      <c r="C32" s="358"/>
      <c r="D32" s="48" t="s">
        <v>66</v>
      </c>
      <c r="E32" s="344"/>
      <c r="F32" s="344"/>
      <c r="G32" s="344"/>
      <c r="H32" s="48" t="s">
        <v>107</v>
      </c>
      <c r="I32" s="217"/>
      <c r="J32" s="362"/>
      <c r="K32" s="360"/>
      <c r="L32" s="360"/>
      <c r="M32" s="360"/>
      <c r="N32" s="360"/>
      <c r="O32" s="360"/>
      <c r="P32" s="360"/>
      <c r="Q32" s="360"/>
      <c r="R32" s="366"/>
    </row>
    <row r="33" spans="1:18" ht="14.65" thickBot="1">
      <c r="A33" s="345"/>
      <c r="B33" s="346"/>
      <c r="C33" s="358"/>
      <c r="D33" s="48" t="s">
        <v>701</v>
      </c>
      <c r="E33" s="344"/>
      <c r="F33" s="344"/>
      <c r="G33" s="344"/>
      <c r="H33" s="79"/>
      <c r="I33" s="217"/>
      <c r="J33" s="362"/>
      <c r="K33" s="360"/>
      <c r="L33" s="360"/>
      <c r="M33" s="360"/>
      <c r="N33" s="360"/>
      <c r="O33" s="360"/>
      <c r="P33" s="360"/>
      <c r="Q33" s="360"/>
      <c r="R33" s="366"/>
    </row>
    <row r="34" spans="1:18" ht="14.65" thickBot="1">
      <c r="A34" s="345"/>
      <c r="B34" s="346"/>
      <c r="C34" s="358"/>
      <c r="D34" s="48" t="s">
        <v>691</v>
      </c>
      <c r="E34" s="344"/>
      <c r="F34" s="344"/>
      <c r="G34" s="344"/>
      <c r="H34" s="79"/>
      <c r="I34" s="217"/>
      <c r="J34" s="362"/>
      <c r="K34" s="360"/>
      <c r="L34" s="360"/>
      <c r="M34" s="360"/>
      <c r="N34" s="360"/>
      <c r="O34" s="360"/>
      <c r="P34" s="360"/>
      <c r="Q34" s="360"/>
      <c r="R34" s="366"/>
    </row>
    <row r="35" spans="1:18" ht="14.65" thickBot="1">
      <c r="A35" s="345"/>
      <c r="B35" s="346"/>
      <c r="C35" s="358"/>
      <c r="D35" s="48" t="s">
        <v>692</v>
      </c>
      <c r="E35" s="344"/>
      <c r="F35" s="344"/>
      <c r="G35" s="344"/>
      <c r="H35" s="79"/>
      <c r="I35" s="217"/>
      <c r="J35" s="362"/>
      <c r="K35" s="360"/>
      <c r="L35" s="360"/>
      <c r="M35" s="360"/>
      <c r="N35" s="360"/>
      <c r="O35" s="360"/>
      <c r="P35" s="360"/>
      <c r="Q35" s="360"/>
      <c r="R35" s="366"/>
    </row>
    <row r="36" spans="1:18" ht="14.65" thickBot="1">
      <c r="A36" s="296" t="s">
        <v>718</v>
      </c>
      <c r="B36" s="260" t="s">
        <v>719</v>
      </c>
      <c r="C36" s="260" t="s">
        <v>720</v>
      </c>
      <c r="D36" s="261" t="s">
        <v>59</v>
      </c>
      <c r="E36" s="261" t="s">
        <v>70</v>
      </c>
      <c r="F36" s="261" t="s">
        <v>721</v>
      </c>
      <c r="G36" s="261" t="s">
        <v>53</v>
      </c>
      <c r="H36" s="4" t="s">
        <v>107</v>
      </c>
      <c r="I36" s="216" t="s">
        <v>101</v>
      </c>
      <c r="J36" s="362"/>
      <c r="K36" s="360"/>
      <c r="L36" s="360"/>
      <c r="M36" s="360"/>
      <c r="N36" s="360"/>
      <c r="O36" s="360"/>
      <c r="P36" s="360"/>
      <c r="Q36" s="360"/>
      <c r="R36" s="366"/>
    </row>
    <row r="37" spans="1:18" ht="14.65" thickBot="1">
      <c r="A37" s="296"/>
      <c r="B37" s="260"/>
      <c r="C37" s="260"/>
      <c r="D37" s="261"/>
      <c r="E37" s="261"/>
      <c r="F37" s="261"/>
      <c r="G37" s="261"/>
      <c r="H37" s="4" t="s">
        <v>42</v>
      </c>
      <c r="I37" s="216"/>
      <c r="J37" s="362"/>
      <c r="K37" s="360"/>
      <c r="L37" s="360"/>
      <c r="M37" s="360"/>
      <c r="N37" s="360"/>
      <c r="O37" s="360"/>
      <c r="P37" s="360"/>
      <c r="Q37" s="360"/>
      <c r="R37" s="366"/>
    </row>
    <row r="38" spans="1:18" ht="27.4" thickBot="1">
      <c r="A38" s="86" t="s">
        <v>722</v>
      </c>
      <c r="B38" s="42" t="s">
        <v>723</v>
      </c>
      <c r="C38" s="3" t="s">
        <v>724</v>
      </c>
      <c r="D38" s="4" t="s">
        <v>59</v>
      </c>
      <c r="E38" s="4" t="s">
        <v>167</v>
      </c>
      <c r="F38" s="261" t="s">
        <v>85</v>
      </c>
      <c r="G38" s="261"/>
      <c r="H38" s="261"/>
      <c r="I38" s="69" t="s">
        <v>101</v>
      </c>
      <c r="J38" s="122"/>
      <c r="K38" s="98">
        <v>0</v>
      </c>
      <c r="L38" s="98">
        <v>0</v>
      </c>
      <c r="M38" s="98">
        <v>0</v>
      </c>
      <c r="N38" s="98">
        <v>0</v>
      </c>
      <c r="O38" s="98">
        <v>0</v>
      </c>
      <c r="P38" s="98">
        <v>0</v>
      </c>
      <c r="Q38" s="98">
        <v>0</v>
      </c>
      <c r="R38" s="98">
        <v>0</v>
      </c>
    </row>
    <row r="39" spans="1:18" ht="28.9" thickBot="1">
      <c r="A39" s="86" t="s">
        <v>725</v>
      </c>
      <c r="B39" s="42" t="s">
        <v>726</v>
      </c>
      <c r="C39" s="3" t="s">
        <v>727</v>
      </c>
      <c r="D39" s="4" t="s">
        <v>59</v>
      </c>
      <c r="E39" s="4" t="s">
        <v>84</v>
      </c>
      <c r="F39" s="261" t="s">
        <v>85</v>
      </c>
      <c r="G39" s="261"/>
      <c r="H39" s="261"/>
      <c r="I39" s="60" t="s">
        <v>685</v>
      </c>
      <c r="J39" s="122"/>
      <c r="K39" s="98">
        <v>0</v>
      </c>
      <c r="L39" s="98">
        <v>0</v>
      </c>
      <c r="M39" s="98">
        <v>0</v>
      </c>
      <c r="N39" s="98">
        <v>0</v>
      </c>
      <c r="O39" s="98">
        <v>0</v>
      </c>
      <c r="P39" s="98">
        <v>0</v>
      </c>
      <c r="Q39" s="98">
        <v>0</v>
      </c>
      <c r="R39" s="98">
        <v>0</v>
      </c>
    </row>
    <row r="40" spans="1:18" ht="40.9" thickBot="1">
      <c r="A40" s="88" t="s">
        <v>728</v>
      </c>
      <c r="B40" s="47" t="s">
        <v>729</v>
      </c>
      <c r="C40" s="51" t="s">
        <v>730</v>
      </c>
      <c r="D40" s="48" t="s">
        <v>59</v>
      </c>
      <c r="E40" s="48" t="s">
        <v>35</v>
      </c>
      <c r="F40" s="344" t="s">
        <v>85</v>
      </c>
      <c r="G40" s="344"/>
      <c r="H40" s="344"/>
      <c r="I40" s="59" t="s">
        <v>86</v>
      </c>
      <c r="J40" s="98"/>
      <c r="K40" s="98">
        <v>0</v>
      </c>
      <c r="L40" s="98">
        <v>0</v>
      </c>
      <c r="M40" s="98">
        <v>0</v>
      </c>
      <c r="N40" s="98">
        <v>0</v>
      </c>
      <c r="O40" s="98">
        <v>0</v>
      </c>
      <c r="P40" s="98">
        <v>0</v>
      </c>
      <c r="Q40" s="98">
        <v>0</v>
      </c>
      <c r="R40" s="98">
        <v>0</v>
      </c>
    </row>
    <row r="41" spans="1:18" ht="27.4" thickBot="1">
      <c r="A41" s="86" t="s">
        <v>731</v>
      </c>
      <c r="B41" s="3" t="s">
        <v>732</v>
      </c>
      <c r="C41" s="42" t="s">
        <v>202</v>
      </c>
      <c r="D41" s="4" t="s">
        <v>59</v>
      </c>
      <c r="E41" s="4" t="s">
        <v>167</v>
      </c>
      <c r="F41" s="261" t="s">
        <v>85</v>
      </c>
      <c r="G41" s="261"/>
      <c r="H41" s="261"/>
      <c r="I41" s="69" t="s">
        <v>101</v>
      </c>
      <c r="J41" s="97"/>
      <c r="K41" s="98">
        <v>0</v>
      </c>
      <c r="L41" s="98">
        <v>0</v>
      </c>
      <c r="M41" s="98">
        <v>0</v>
      </c>
      <c r="N41" s="98">
        <v>0</v>
      </c>
      <c r="O41" s="98">
        <v>0</v>
      </c>
      <c r="P41" s="98">
        <v>0</v>
      </c>
      <c r="Q41" s="98">
        <v>0</v>
      </c>
      <c r="R41" s="98">
        <v>0</v>
      </c>
    </row>
    <row r="42" spans="1:18" ht="14.65" thickBot="1">
      <c r="A42" s="345" t="s">
        <v>733</v>
      </c>
      <c r="B42" s="346" t="s">
        <v>734</v>
      </c>
      <c r="C42" s="358" t="s">
        <v>192</v>
      </c>
      <c r="D42" s="48" t="s">
        <v>59</v>
      </c>
      <c r="E42" s="344" t="s">
        <v>70</v>
      </c>
      <c r="F42" s="344" t="s">
        <v>735</v>
      </c>
      <c r="G42" s="344" t="s">
        <v>106</v>
      </c>
      <c r="H42" s="48" t="s">
        <v>42</v>
      </c>
      <c r="I42" s="217" t="s">
        <v>86</v>
      </c>
      <c r="J42" s="355"/>
      <c r="K42" s="355">
        <v>0</v>
      </c>
      <c r="L42" s="355">
        <v>0</v>
      </c>
      <c r="M42" s="355">
        <v>0</v>
      </c>
      <c r="N42" s="355">
        <v>0</v>
      </c>
      <c r="O42" s="355">
        <v>0</v>
      </c>
      <c r="P42" s="355">
        <v>0</v>
      </c>
      <c r="Q42" s="355">
        <v>0</v>
      </c>
      <c r="R42" s="355">
        <v>0</v>
      </c>
    </row>
    <row r="43" spans="1:18" ht="14.65" thickBot="1">
      <c r="A43" s="345"/>
      <c r="B43" s="346"/>
      <c r="C43" s="358"/>
      <c r="D43" s="48" t="s">
        <v>66</v>
      </c>
      <c r="E43" s="344"/>
      <c r="F43" s="344"/>
      <c r="G43" s="344"/>
      <c r="H43" s="48" t="s">
        <v>30</v>
      </c>
      <c r="I43" s="217"/>
      <c r="J43" s="355"/>
      <c r="K43" s="355"/>
      <c r="L43" s="355"/>
      <c r="M43" s="355"/>
      <c r="N43" s="355"/>
      <c r="O43" s="355"/>
      <c r="P43" s="355"/>
      <c r="Q43" s="355"/>
      <c r="R43" s="355"/>
    </row>
    <row r="44" spans="1:18" ht="14.65" thickBot="1">
      <c r="A44" s="345" t="s">
        <v>736</v>
      </c>
      <c r="B44" s="346" t="s">
        <v>737</v>
      </c>
      <c r="C44" s="358" t="s">
        <v>738</v>
      </c>
      <c r="D44" s="344" t="s">
        <v>59</v>
      </c>
      <c r="E44" s="344" t="s">
        <v>70</v>
      </c>
      <c r="F44" s="344" t="s">
        <v>739</v>
      </c>
      <c r="G44" s="344" t="s">
        <v>106</v>
      </c>
      <c r="H44" s="48" t="s">
        <v>42</v>
      </c>
      <c r="I44" s="217" t="s">
        <v>86</v>
      </c>
      <c r="J44" s="355"/>
      <c r="K44" s="355">
        <v>0</v>
      </c>
      <c r="L44" s="355">
        <v>0</v>
      </c>
      <c r="M44" s="355">
        <v>0</v>
      </c>
      <c r="N44" s="355">
        <v>0</v>
      </c>
      <c r="O44" s="355">
        <v>0</v>
      </c>
      <c r="P44" s="355">
        <v>0</v>
      </c>
      <c r="Q44" s="355">
        <v>0</v>
      </c>
      <c r="R44" s="355">
        <v>0</v>
      </c>
    </row>
    <row r="45" spans="1:18" ht="14.65" thickBot="1">
      <c r="A45" s="345"/>
      <c r="B45" s="346"/>
      <c r="C45" s="358"/>
      <c r="D45" s="344"/>
      <c r="E45" s="344"/>
      <c r="F45" s="344"/>
      <c r="G45" s="344"/>
      <c r="H45" s="48" t="s">
        <v>110</v>
      </c>
      <c r="I45" s="217"/>
      <c r="J45" s="355"/>
      <c r="K45" s="355"/>
      <c r="L45" s="355"/>
      <c r="M45" s="355"/>
      <c r="N45" s="355"/>
      <c r="O45" s="355"/>
      <c r="P45" s="355"/>
      <c r="Q45" s="355"/>
      <c r="R45" s="355"/>
    </row>
    <row r="46" spans="1:18" ht="14.65" thickBot="1">
      <c r="A46" s="345"/>
      <c r="B46" s="346"/>
      <c r="C46" s="358"/>
      <c r="D46" s="344"/>
      <c r="E46" s="344"/>
      <c r="F46" s="344"/>
      <c r="G46" s="344"/>
      <c r="H46" s="48" t="s">
        <v>30</v>
      </c>
      <c r="I46" s="217"/>
      <c r="J46" s="355"/>
      <c r="K46" s="355"/>
      <c r="L46" s="355"/>
      <c r="M46" s="355"/>
      <c r="N46" s="355"/>
      <c r="O46" s="355"/>
      <c r="P46" s="355"/>
      <c r="Q46" s="355"/>
      <c r="R46" s="355"/>
    </row>
    <row r="47" spans="1:18" ht="14.65" thickBot="1">
      <c r="A47" s="345" t="s">
        <v>740</v>
      </c>
      <c r="B47" s="346" t="s">
        <v>741</v>
      </c>
      <c r="C47" s="358" t="s">
        <v>192</v>
      </c>
      <c r="D47" s="344" t="s">
        <v>59</v>
      </c>
      <c r="E47" s="344" t="s">
        <v>70</v>
      </c>
      <c r="F47" s="344" t="s">
        <v>742</v>
      </c>
      <c r="G47" s="344" t="s">
        <v>742</v>
      </c>
      <c r="H47" s="48" t="s">
        <v>42</v>
      </c>
      <c r="I47" s="217" t="s">
        <v>86</v>
      </c>
      <c r="J47" s="355"/>
      <c r="K47" s="355">
        <v>0</v>
      </c>
      <c r="L47" s="355">
        <v>0</v>
      </c>
      <c r="M47" s="355">
        <v>0</v>
      </c>
      <c r="N47" s="355">
        <v>0</v>
      </c>
      <c r="O47" s="355">
        <v>0</v>
      </c>
      <c r="P47" s="355">
        <v>0</v>
      </c>
      <c r="Q47" s="355">
        <v>0</v>
      </c>
      <c r="R47" s="355">
        <v>0</v>
      </c>
    </row>
    <row r="48" spans="1:18" ht="14.65" thickBot="1">
      <c r="A48" s="345"/>
      <c r="B48" s="346"/>
      <c r="C48" s="358"/>
      <c r="D48" s="344"/>
      <c r="E48" s="344"/>
      <c r="F48" s="344"/>
      <c r="G48" s="344"/>
      <c r="H48" s="48" t="s">
        <v>30</v>
      </c>
      <c r="I48" s="217"/>
      <c r="J48" s="355"/>
      <c r="K48" s="355">
        <v>0</v>
      </c>
      <c r="L48" s="355">
        <v>0</v>
      </c>
      <c r="M48" s="355">
        <v>0</v>
      </c>
      <c r="N48" s="355">
        <v>0</v>
      </c>
      <c r="O48" s="355">
        <v>0</v>
      </c>
      <c r="P48" s="355">
        <v>0</v>
      </c>
      <c r="Q48" s="355">
        <v>0</v>
      </c>
      <c r="R48" s="355">
        <v>0</v>
      </c>
    </row>
    <row r="49" spans="1:18" ht="14.65" thickBot="1">
      <c r="A49" s="345" t="s">
        <v>743</v>
      </c>
      <c r="B49" s="346" t="s">
        <v>744</v>
      </c>
      <c r="C49" s="346" t="s">
        <v>745</v>
      </c>
      <c r="D49" s="48" t="s">
        <v>59</v>
      </c>
      <c r="E49" s="344" t="s">
        <v>84</v>
      </c>
      <c r="F49" s="344" t="s">
        <v>85</v>
      </c>
      <c r="G49" s="344"/>
      <c r="H49" s="344"/>
      <c r="I49" s="217" t="s">
        <v>86</v>
      </c>
      <c r="J49" s="360"/>
      <c r="K49" s="360">
        <v>0</v>
      </c>
      <c r="L49" s="360">
        <v>0</v>
      </c>
      <c r="M49" s="360">
        <v>0</v>
      </c>
      <c r="N49" s="360">
        <v>0</v>
      </c>
      <c r="O49" s="360">
        <v>0</v>
      </c>
      <c r="P49" s="360">
        <v>0</v>
      </c>
      <c r="Q49" s="360">
        <v>0</v>
      </c>
      <c r="R49" s="360">
        <v>0</v>
      </c>
    </row>
    <row r="50" spans="1:18" ht="14.65" thickBot="1">
      <c r="A50" s="345"/>
      <c r="B50" s="346"/>
      <c r="C50" s="346"/>
      <c r="D50" s="48" t="s">
        <v>65</v>
      </c>
      <c r="E50" s="344"/>
      <c r="F50" s="344"/>
      <c r="G50" s="344"/>
      <c r="H50" s="344"/>
      <c r="I50" s="217"/>
      <c r="J50" s="360"/>
      <c r="K50" s="360">
        <v>0</v>
      </c>
      <c r="L50" s="360">
        <v>0</v>
      </c>
      <c r="M50" s="360">
        <v>0</v>
      </c>
      <c r="N50" s="360">
        <v>0</v>
      </c>
      <c r="O50" s="360">
        <v>0</v>
      </c>
      <c r="P50" s="360">
        <v>0</v>
      </c>
      <c r="Q50" s="360">
        <v>0</v>
      </c>
      <c r="R50" s="360">
        <v>0</v>
      </c>
    </row>
    <row r="51" spans="1:18" ht="14.65" thickBot="1">
      <c r="A51" s="345"/>
      <c r="B51" s="346"/>
      <c r="C51" s="346"/>
      <c r="D51" s="48" t="s">
        <v>746</v>
      </c>
      <c r="E51" s="344"/>
      <c r="F51" s="344"/>
      <c r="G51" s="344"/>
      <c r="H51" s="344"/>
      <c r="I51" s="217"/>
      <c r="J51" s="360"/>
      <c r="K51" s="360">
        <v>0</v>
      </c>
      <c r="L51" s="360">
        <v>0</v>
      </c>
      <c r="M51" s="360">
        <v>0</v>
      </c>
      <c r="N51" s="360">
        <v>0</v>
      </c>
      <c r="O51" s="360">
        <v>0</v>
      </c>
      <c r="P51" s="360">
        <v>0</v>
      </c>
      <c r="Q51" s="360">
        <v>0</v>
      </c>
      <c r="R51" s="360">
        <v>0</v>
      </c>
    </row>
    <row r="52" spans="1:18" ht="14.65" thickBot="1">
      <c r="A52" s="296" t="s">
        <v>747</v>
      </c>
      <c r="B52" s="260" t="s">
        <v>748</v>
      </c>
      <c r="C52" s="260" t="s">
        <v>749</v>
      </c>
      <c r="D52" s="4" t="s">
        <v>59</v>
      </c>
      <c r="E52" s="261" t="s">
        <v>167</v>
      </c>
      <c r="F52" s="261" t="s">
        <v>85</v>
      </c>
      <c r="G52" s="261"/>
      <c r="H52" s="261"/>
      <c r="I52" s="216" t="s">
        <v>101</v>
      </c>
      <c r="J52" s="361"/>
      <c r="K52" s="363">
        <v>0</v>
      </c>
      <c r="L52" s="363">
        <v>0</v>
      </c>
      <c r="M52" s="363">
        <v>0</v>
      </c>
      <c r="N52" s="363">
        <v>0</v>
      </c>
      <c r="O52" s="363">
        <v>0</v>
      </c>
      <c r="P52" s="363">
        <v>0</v>
      </c>
      <c r="Q52" s="363">
        <v>0</v>
      </c>
      <c r="R52" s="363">
        <v>0</v>
      </c>
    </row>
    <row r="53" spans="1:18" ht="29.25" customHeight="1" thickBot="1">
      <c r="A53" s="296"/>
      <c r="B53" s="260"/>
      <c r="C53" s="260"/>
      <c r="D53" s="4" t="s">
        <v>109</v>
      </c>
      <c r="E53" s="261"/>
      <c r="F53" s="261"/>
      <c r="G53" s="261"/>
      <c r="H53" s="261"/>
      <c r="I53" s="216"/>
      <c r="J53" s="361"/>
      <c r="K53" s="363">
        <v>0</v>
      </c>
      <c r="L53" s="363">
        <v>0</v>
      </c>
      <c r="M53" s="363">
        <v>0</v>
      </c>
      <c r="N53" s="363">
        <v>0</v>
      </c>
      <c r="O53" s="363">
        <v>0</v>
      </c>
      <c r="P53" s="363">
        <v>0</v>
      </c>
      <c r="Q53" s="363">
        <v>0</v>
      </c>
      <c r="R53" s="363">
        <v>0</v>
      </c>
    </row>
    <row r="54" spans="1:18" ht="14.65" thickBot="1">
      <c r="A54" s="296" t="s">
        <v>750</v>
      </c>
      <c r="B54" s="343" t="s">
        <v>751</v>
      </c>
      <c r="C54" s="260" t="s">
        <v>752</v>
      </c>
      <c r="D54" s="4" t="s">
        <v>59</v>
      </c>
      <c r="E54" s="261" t="s">
        <v>167</v>
      </c>
      <c r="F54" s="261" t="s">
        <v>85</v>
      </c>
      <c r="G54" s="261"/>
      <c r="H54" s="261"/>
      <c r="I54" s="216" t="s">
        <v>101</v>
      </c>
      <c r="J54" s="361"/>
      <c r="K54" s="363">
        <v>0</v>
      </c>
      <c r="L54" s="363">
        <v>0</v>
      </c>
      <c r="M54" s="363">
        <v>0</v>
      </c>
      <c r="N54" s="363">
        <v>0</v>
      </c>
      <c r="O54" s="363">
        <v>0</v>
      </c>
      <c r="P54" s="363">
        <v>0</v>
      </c>
      <c r="Q54" s="363">
        <v>0</v>
      </c>
      <c r="R54" s="363">
        <v>0</v>
      </c>
    </row>
    <row r="55" spans="1:18" ht="14.65" thickBot="1">
      <c r="A55" s="296"/>
      <c r="B55" s="343"/>
      <c r="C55" s="260"/>
      <c r="D55" s="4" t="s">
        <v>238</v>
      </c>
      <c r="E55" s="261"/>
      <c r="F55" s="261"/>
      <c r="G55" s="261"/>
      <c r="H55" s="261"/>
      <c r="I55" s="216"/>
      <c r="J55" s="361"/>
      <c r="K55" s="363">
        <v>0</v>
      </c>
      <c r="L55" s="363">
        <v>0</v>
      </c>
      <c r="M55" s="363">
        <v>0</v>
      </c>
      <c r="N55" s="363">
        <v>0</v>
      </c>
      <c r="O55" s="363">
        <v>0</v>
      </c>
      <c r="P55" s="363">
        <v>0</v>
      </c>
      <c r="Q55" s="363">
        <v>0</v>
      </c>
      <c r="R55" s="363">
        <v>0</v>
      </c>
    </row>
    <row r="56" spans="1:18" ht="27.4" thickBot="1">
      <c r="A56" s="86" t="s">
        <v>753</v>
      </c>
      <c r="B56" s="42" t="s">
        <v>754</v>
      </c>
      <c r="C56" s="3"/>
      <c r="D56" s="4" t="s">
        <v>59</v>
      </c>
      <c r="E56" s="4" t="s">
        <v>84</v>
      </c>
      <c r="F56" s="261" t="s">
        <v>85</v>
      </c>
      <c r="G56" s="261"/>
      <c r="H56" s="261"/>
      <c r="I56" s="69" t="s">
        <v>101</v>
      </c>
      <c r="J56" s="99"/>
      <c r="K56" s="132">
        <v>0</v>
      </c>
      <c r="L56" s="132">
        <v>0</v>
      </c>
      <c r="M56" s="132">
        <v>0</v>
      </c>
      <c r="N56" s="132">
        <v>0</v>
      </c>
      <c r="O56" s="132">
        <v>0</v>
      </c>
      <c r="P56" s="132">
        <v>0</v>
      </c>
      <c r="Q56" s="132">
        <v>0</v>
      </c>
      <c r="R56" s="132">
        <v>0</v>
      </c>
    </row>
    <row r="57" spans="1:18" ht="27.4" thickBot="1">
      <c r="A57" s="86" t="s">
        <v>755</v>
      </c>
      <c r="B57" s="42" t="s">
        <v>756</v>
      </c>
      <c r="C57" s="3"/>
      <c r="D57" s="4"/>
      <c r="E57" s="4"/>
      <c r="F57" s="261"/>
      <c r="G57" s="261"/>
      <c r="H57" s="261"/>
      <c r="I57" s="69" t="s">
        <v>101</v>
      </c>
      <c r="J57" s="99"/>
      <c r="K57" s="132">
        <v>0</v>
      </c>
      <c r="L57" s="132">
        <v>0</v>
      </c>
      <c r="M57" s="132">
        <v>0</v>
      </c>
      <c r="N57" s="132">
        <v>0</v>
      </c>
      <c r="O57" s="132">
        <v>0</v>
      </c>
      <c r="P57" s="132">
        <v>0</v>
      </c>
      <c r="Q57" s="132">
        <v>0</v>
      </c>
      <c r="R57" s="132">
        <v>0</v>
      </c>
    </row>
    <row r="59" spans="1:18">
      <c r="I59" s="92" t="s">
        <v>219</v>
      </c>
      <c r="J59" s="100">
        <f>SUM(J5:J58)</f>
        <v>68.099999999999994</v>
      </c>
      <c r="K59" s="90"/>
      <c r="L59" s="90"/>
      <c r="M59" s="90"/>
      <c r="N59" s="90"/>
      <c r="O59" s="90"/>
      <c r="P59" s="90"/>
      <c r="Q59" s="90"/>
      <c r="R59" s="91">
        <f>SUM(R5:R58)</f>
        <v>0.50103480977966974</v>
      </c>
    </row>
    <row r="60" spans="1:18">
      <c r="A60" s="103" t="s">
        <v>220</v>
      </c>
      <c r="B60" s="231" t="s">
        <v>223</v>
      </c>
      <c r="C60" s="372"/>
      <c r="D60" s="372"/>
    </row>
  </sheetData>
  <mergeCells count="209">
    <mergeCell ref="K54:K55"/>
    <mergeCell ref="L54:L55"/>
    <mergeCell ref="M54:M55"/>
    <mergeCell ref="N54:N55"/>
    <mergeCell ref="O54:O55"/>
    <mergeCell ref="P54:P55"/>
    <mergeCell ref="Q54:Q55"/>
    <mergeCell ref="R54:R55"/>
    <mergeCell ref="K49:K51"/>
    <mergeCell ref="L49:L51"/>
    <mergeCell ref="M49:M51"/>
    <mergeCell ref="N49:N51"/>
    <mergeCell ref="O49:O51"/>
    <mergeCell ref="P49:P51"/>
    <mergeCell ref="Q49:Q51"/>
    <mergeCell ref="R49:R51"/>
    <mergeCell ref="K52:K53"/>
    <mergeCell ref="L52:L53"/>
    <mergeCell ref="M52:M53"/>
    <mergeCell ref="N52:N53"/>
    <mergeCell ref="O52:O53"/>
    <mergeCell ref="P52:P53"/>
    <mergeCell ref="Q52:Q53"/>
    <mergeCell ref="R52:R53"/>
    <mergeCell ref="K44:K46"/>
    <mergeCell ref="L44:L46"/>
    <mergeCell ref="M44:M46"/>
    <mergeCell ref="N44:N46"/>
    <mergeCell ref="O44:O46"/>
    <mergeCell ref="P44:P46"/>
    <mergeCell ref="Q44:Q46"/>
    <mergeCell ref="R44:R46"/>
    <mergeCell ref="K47:K48"/>
    <mergeCell ref="L47:L48"/>
    <mergeCell ref="M47:M48"/>
    <mergeCell ref="N47:N48"/>
    <mergeCell ref="O47:O48"/>
    <mergeCell ref="P47:P48"/>
    <mergeCell ref="Q47:Q48"/>
    <mergeCell ref="R47:R48"/>
    <mergeCell ref="K13:K37"/>
    <mergeCell ref="L13:L37"/>
    <mergeCell ref="M13:M37"/>
    <mergeCell ref="N13:N37"/>
    <mergeCell ref="O13:O37"/>
    <mergeCell ref="P13:P37"/>
    <mergeCell ref="Q13:Q37"/>
    <mergeCell ref="R13:R37"/>
    <mergeCell ref="K42:K43"/>
    <mergeCell ref="L42:L43"/>
    <mergeCell ref="M42:M43"/>
    <mergeCell ref="N42:N43"/>
    <mergeCell ref="O42:O43"/>
    <mergeCell ref="P42:P43"/>
    <mergeCell ref="Q42:Q43"/>
    <mergeCell ref="R42:R43"/>
    <mergeCell ref="K6:K10"/>
    <mergeCell ref="L6:L10"/>
    <mergeCell ref="M6:M10"/>
    <mergeCell ref="N6:N10"/>
    <mergeCell ref="O6:O10"/>
    <mergeCell ref="P6:P10"/>
    <mergeCell ref="Q6:Q10"/>
    <mergeCell ref="R6:R10"/>
    <mergeCell ref="K11:K12"/>
    <mergeCell ref="L11:L12"/>
    <mergeCell ref="M11:M12"/>
    <mergeCell ref="N11:N12"/>
    <mergeCell ref="O11:O12"/>
    <mergeCell ref="P11:P12"/>
    <mergeCell ref="Q11:Q12"/>
    <mergeCell ref="R11:R12"/>
    <mergeCell ref="J6:J10"/>
    <mergeCell ref="J11:J12"/>
    <mergeCell ref="J54:J55"/>
    <mergeCell ref="J52:J53"/>
    <mergeCell ref="J49:J51"/>
    <mergeCell ref="J47:J48"/>
    <mergeCell ref="J44:J46"/>
    <mergeCell ref="J42:J43"/>
    <mergeCell ref="J13:J37"/>
    <mergeCell ref="J3:J4"/>
    <mergeCell ref="J1:J2"/>
    <mergeCell ref="K2:K4"/>
    <mergeCell ref="L2:L4"/>
    <mergeCell ref="M2:M4"/>
    <mergeCell ref="N2:N4"/>
    <mergeCell ref="O2:O4"/>
    <mergeCell ref="P2:P4"/>
    <mergeCell ref="Q2:Q4"/>
    <mergeCell ref="K1:R1"/>
    <mergeCell ref="R2:R4"/>
    <mergeCell ref="A1:A4"/>
    <mergeCell ref="B1:B4"/>
    <mergeCell ref="C1:C4"/>
    <mergeCell ref="E1:E4"/>
    <mergeCell ref="F1:H2"/>
    <mergeCell ref="H3:H4"/>
    <mergeCell ref="F5:H5"/>
    <mergeCell ref="A6:A10"/>
    <mergeCell ref="B6:B10"/>
    <mergeCell ref="C6:C10"/>
    <mergeCell ref="E6:E10"/>
    <mergeCell ref="F6:F10"/>
    <mergeCell ref="G6:G10"/>
    <mergeCell ref="D1:D4"/>
    <mergeCell ref="G3:G4"/>
    <mergeCell ref="F3:F4"/>
    <mergeCell ref="A22:A26"/>
    <mergeCell ref="B22:B26"/>
    <mergeCell ref="C22:C26"/>
    <mergeCell ref="E22:E26"/>
    <mergeCell ref="F22:F26"/>
    <mergeCell ref="A13:A16"/>
    <mergeCell ref="I22:I26"/>
    <mergeCell ref="I27:I29"/>
    <mergeCell ref="I30:I35"/>
    <mergeCell ref="G22:G26"/>
    <mergeCell ref="A17:A21"/>
    <mergeCell ref="B13:B16"/>
    <mergeCell ref="C13:C16"/>
    <mergeCell ref="E13:E16"/>
    <mergeCell ref="F13:F16"/>
    <mergeCell ref="B17:B21"/>
    <mergeCell ref="C17:C21"/>
    <mergeCell ref="E17:E21"/>
    <mergeCell ref="F17:F21"/>
    <mergeCell ref="G17:G21"/>
    <mergeCell ref="A36:A37"/>
    <mergeCell ref="B36:B37"/>
    <mergeCell ref="C36:C37"/>
    <mergeCell ref="D36:D37"/>
    <mergeCell ref="E36:E37"/>
    <mergeCell ref="G13:G16"/>
    <mergeCell ref="G11:G12"/>
    <mergeCell ref="G30:G35"/>
    <mergeCell ref="A27:A29"/>
    <mergeCell ref="B27:B29"/>
    <mergeCell ref="C27:C29"/>
    <mergeCell ref="E27:E29"/>
    <mergeCell ref="F27:F29"/>
    <mergeCell ref="G27:G29"/>
    <mergeCell ref="A30:A35"/>
    <mergeCell ref="B30:B35"/>
    <mergeCell ref="C30:C35"/>
    <mergeCell ref="E30:E35"/>
    <mergeCell ref="F30:F35"/>
    <mergeCell ref="A11:A12"/>
    <mergeCell ref="B11:B12"/>
    <mergeCell ref="C11:C12"/>
    <mergeCell ref="D11:D12"/>
    <mergeCell ref="E11:E12"/>
    <mergeCell ref="A44:A46"/>
    <mergeCell ref="B44:B46"/>
    <mergeCell ref="C44:C46"/>
    <mergeCell ref="D44:D46"/>
    <mergeCell ref="E44:E46"/>
    <mergeCell ref="F44:F46"/>
    <mergeCell ref="G44:G46"/>
    <mergeCell ref="A42:A43"/>
    <mergeCell ref="B42:B43"/>
    <mergeCell ref="C42:C43"/>
    <mergeCell ref="E42:E43"/>
    <mergeCell ref="F42:F43"/>
    <mergeCell ref="A49:A51"/>
    <mergeCell ref="B49:B51"/>
    <mergeCell ref="C49:C51"/>
    <mergeCell ref="E49:E51"/>
    <mergeCell ref="F49:H51"/>
    <mergeCell ref="A47:A48"/>
    <mergeCell ref="B47:B48"/>
    <mergeCell ref="C47:C48"/>
    <mergeCell ref="D47:D48"/>
    <mergeCell ref="E47:E48"/>
    <mergeCell ref="F47:F48"/>
    <mergeCell ref="A52:A53"/>
    <mergeCell ref="B52:B53"/>
    <mergeCell ref="C52:C53"/>
    <mergeCell ref="E52:E53"/>
    <mergeCell ref="F52:H53"/>
    <mergeCell ref="A54:A55"/>
    <mergeCell ref="B54:B55"/>
    <mergeCell ref="C54:C55"/>
    <mergeCell ref="E54:E55"/>
    <mergeCell ref="F54:H55"/>
    <mergeCell ref="B60:D60"/>
    <mergeCell ref="I42:I43"/>
    <mergeCell ref="I1:I4"/>
    <mergeCell ref="I36:I37"/>
    <mergeCell ref="I6:I10"/>
    <mergeCell ref="I17:I21"/>
    <mergeCell ref="I13:I16"/>
    <mergeCell ref="I11:I12"/>
    <mergeCell ref="I47:I48"/>
    <mergeCell ref="F56:H56"/>
    <mergeCell ref="G47:G48"/>
    <mergeCell ref="G42:G43"/>
    <mergeCell ref="G36:G37"/>
    <mergeCell ref="F38:H38"/>
    <mergeCell ref="F39:H39"/>
    <mergeCell ref="F40:H40"/>
    <mergeCell ref="F41:H41"/>
    <mergeCell ref="F36:F37"/>
    <mergeCell ref="I44:I46"/>
    <mergeCell ref="I49:I51"/>
    <mergeCell ref="I52:I53"/>
    <mergeCell ref="I54:I55"/>
    <mergeCell ref="F11:F12"/>
    <mergeCell ref="F57:H5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37EFF0B667F01042B36424AD531D4DC1" ma:contentTypeVersion="15" ma:contentTypeDescription="Izveidot jaunu dokumentu." ma:contentTypeScope="" ma:versionID="dd7d3aed5221fee6a6bcd94096533a9d">
  <xsd:schema xmlns:xsd="http://www.w3.org/2001/XMLSchema" xmlns:xs="http://www.w3.org/2001/XMLSchema" xmlns:p="http://schemas.microsoft.com/office/2006/metadata/properties" xmlns:ns3="d418624a-dc32-43e7-8eb1-e657d4a7aae9" xmlns:ns4="150233ce-661f-433f-a3cb-1b587bd1bb2a" targetNamespace="http://schemas.microsoft.com/office/2006/metadata/properties" ma:root="true" ma:fieldsID="9361bcb5f7f4f807d1775910a1a275cb" ns3:_="" ns4:_="">
    <xsd:import namespace="d418624a-dc32-43e7-8eb1-e657d4a7aae9"/>
    <xsd:import namespace="150233ce-661f-433f-a3cb-1b587bd1bb2a"/>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Users" minOccurs="0"/>
                <xsd:element ref="ns4:SharedWithDetails" minOccurs="0"/>
                <xsd:element ref="ns4:SharingHintHash" minOccurs="0"/>
                <xsd:element ref="ns3:MediaServiceSystem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18624a-dc32-43e7-8eb1-e657d4a7aa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element name="MediaServiceSystemTags" ma:index="15" nillable="true" ma:displayName="MediaServiceSystemTags" ma:hidden="true" ma:internalName="MediaServiceSystemTags" ma:readOnly="true">
      <xsd:simpleType>
        <xsd:restriction base="dms:Note"/>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50233ce-661f-433f-a3cb-1b587bd1bb2a"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element name="SharingHintHash" ma:index="14"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418624a-dc32-43e7-8eb1-e657d4a7aae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8906CD-6E80-4741-A453-C94A34E6D3D7}"/>
</file>

<file path=customXml/itemProps2.xml><?xml version="1.0" encoding="utf-8"?>
<ds:datastoreItem xmlns:ds="http://schemas.openxmlformats.org/officeDocument/2006/customXml" ds:itemID="{7404BC23-3E9C-401B-8F48-7115026D57CB}"/>
</file>

<file path=customXml/itemProps3.xml><?xml version="1.0" encoding="utf-8"?>
<ds:datastoreItem xmlns:ds="http://schemas.openxmlformats.org/officeDocument/2006/customXml" ds:itemID="{CBE5613B-19FC-4EB0-9546-06F6651A251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Dārta Valdemāre</dc:creator>
  <cp:keywords/>
  <dc:description/>
  <cp:lastModifiedBy/>
  <cp:revision/>
  <dcterms:created xsi:type="dcterms:W3CDTF">2024-07-16T09:16:44Z</dcterms:created>
  <dcterms:modified xsi:type="dcterms:W3CDTF">2025-05-27T10:23:24Z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0x01010037EFF0B667F01042B36424AD531D4DC1</vt:lpwstr>
  </property>
</Properties>
</file>