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arta.Valdemare\Downloads\"/>
    </mc:Choice>
  </mc:AlternateContent>
  <xr:revisionPtr revIDLastSave="0" documentId="8_{059F2193-71AA-46DB-8426-F92CC11A59F8}" xr6:coauthVersionLast="47" xr6:coauthVersionMax="47" xr10:uidLastSave="{00000000-0000-0000-0000-000000000000}"/>
  <bookViews>
    <workbookView xWindow="-110" yWindow="-110" windowWidth="19420" windowHeight="10420" firstSheet="2" activeTab="5" xr2:uid="{00000000-000D-0000-FFFF-FFFF00000000}"/>
  </bookViews>
  <sheets>
    <sheet name="Transports" sheetId="1" r:id="rId1"/>
    <sheet name="Lauksaimniecība" sheetId="2" r:id="rId2"/>
    <sheet name="Elektroenerģijas un siltumenerģ" sheetId="3" r:id="rId3"/>
    <sheet name="Atkritumi" sheetId="4" r:id="rId4"/>
    <sheet name="RPPI" sheetId="5" r:id="rId5"/>
    <sheet name="ZIZIMM" sheetId="6" r:id="rId6"/>
    <sheet name="Energoefektivitāte" sheetId="7" r:id="rId7"/>
    <sheet name="Publiskais sektors" sheetId="8" r:id="rId8"/>
    <sheet name="Ēka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4" l="1"/>
  <c r="J40" i="8" l="1"/>
  <c r="R15" i="8"/>
  <c r="R4" i="8"/>
  <c r="R40" i="8" s="1"/>
  <c r="J38" i="7"/>
  <c r="R4" i="7"/>
  <c r="R38" i="7" s="1"/>
  <c r="M25" i="6"/>
  <c r="M24" i="6"/>
  <c r="L24" i="6"/>
  <c r="S23" i="6"/>
  <c r="S22" i="6"/>
  <c r="O22" i="6"/>
  <c r="M21" i="6"/>
  <c r="L21" i="6"/>
  <c r="S20" i="6"/>
  <c r="M20" i="6"/>
  <c r="L20" i="6"/>
  <c r="S19" i="6"/>
  <c r="S18" i="6"/>
  <c r="M18" i="6"/>
  <c r="L18" i="6"/>
  <c r="S17" i="6"/>
  <c r="M17" i="6"/>
  <c r="S15" i="6"/>
  <c r="M15" i="6"/>
  <c r="L15" i="6"/>
  <c r="S14" i="6"/>
  <c r="P14" i="6"/>
  <c r="O14" i="6"/>
  <c r="M14" i="6"/>
  <c r="L14" i="6"/>
  <c r="S12" i="6"/>
  <c r="M12" i="6"/>
  <c r="L12" i="6"/>
  <c r="S11" i="6"/>
  <c r="P11" i="6"/>
  <c r="M11" i="6"/>
  <c r="L11" i="6"/>
  <c r="S9" i="6"/>
  <c r="M9" i="6"/>
  <c r="L9" i="6"/>
  <c r="S8" i="6"/>
  <c r="M8" i="6"/>
  <c r="L8" i="6"/>
  <c r="S7" i="6"/>
  <c r="P7" i="6"/>
  <c r="O7" i="6"/>
  <c r="M7" i="6"/>
  <c r="L7" i="6"/>
  <c r="S6" i="6"/>
  <c r="P6" i="6"/>
  <c r="O6" i="6"/>
  <c r="M6" i="6"/>
  <c r="L6" i="6"/>
  <c r="R11" i="3"/>
  <c r="N16" i="2"/>
  <c r="J16" i="2"/>
  <c r="R11" i="2"/>
  <c r="R9" i="2"/>
  <c r="R7" i="2"/>
  <c r="R5" i="2"/>
  <c r="R3" i="2"/>
  <c r="O117" i="1"/>
  <c r="J117" i="1"/>
  <c r="R102" i="1"/>
  <c r="R57" i="1"/>
  <c r="R41" i="1"/>
  <c r="R24" i="1"/>
  <c r="R18" i="1"/>
  <c r="R3" i="1"/>
  <c r="R117" i="1" s="1"/>
  <c r="R16" i="2" l="1"/>
  <c r="O72" i="3"/>
  <c r="J62" i="9" l="1"/>
  <c r="R13" i="9"/>
  <c r="R10" i="9"/>
  <c r="R9" i="9"/>
  <c r="R8" i="9"/>
  <c r="R7" i="9"/>
  <c r="R6" i="9"/>
  <c r="R62" i="9" s="1"/>
  <c r="K32" i="6"/>
  <c r="O32" i="6"/>
  <c r="M32" i="6"/>
  <c r="L32" i="6"/>
  <c r="S32" i="6"/>
  <c r="J52" i="4"/>
  <c r="R14" i="4"/>
  <c r="R10" i="4"/>
  <c r="R5" i="4"/>
  <c r="R52" i="4" s="1"/>
  <c r="J72" i="3"/>
  <c r="R41" i="3"/>
  <c r="R37" i="3"/>
  <c r="R31" i="3"/>
  <c r="R28" i="3"/>
  <c r="R72" i="3" s="1"/>
</calcChain>
</file>

<file path=xl/sharedStrings.xml><?xml version="1.0" encoding="utf-8"?>
<sst xmlns="http://schemas.openxmlformats.org/spreadsheetml/2006/main" count="1754" uniqueCount="753">
  <si>
    <r>
      <t>pasākuma kods</t>
    </r>
    <r>
      <rPr>
        <sz val="10"/>
        <rFont val="Cambria"/>
        <family val="1"/>
        <charset val="186"/>
      </rPr>
      <t> </t>
    </r>
  </si>
  <si>
    <r>
      <t>Pasākuma īstenošanai veicamā darbība</t>
    </r>
    <r>
      <rPr>
        <sz val="10"/>
        <rFont val="Cambria"/>
        <family val="1"/>
        <charset val="186"/>
      </rPr>
      <t> </t>
    </r>
  </si>
  <si>
    <r>
      <t>Rezultatīvais rādītājs</t>
    </r>
    <r>
      <rPr>
        <sz val="10"/>
        <rFont val="Cambria"/>
        <family val="1"/>
        <charset val="186"/>
      </rPr>
      <t> </t>
    </r>
  </si>
  <si>
    <r>
      <t>Izpildē iesaistītā institūcija</t>
    </r>
    <r>
      <rPr>
        <sz val="10"/>
        <rFont val="Cambria"/>
        <family val="1"/>
        <charset val="186"/>
      </rPr>
      <t> </t>
    </r>
  </si>
  <si>
    <r>
      <t>Izpildes termiņš</t>
    </r>
    <r>
      <rPr>
        <sz val="10"/>
        <rFont val="Cambria"/>
        <family val="1"/>
        <charset val="186"/>
      </rPr>
      <t> </t>
    </r>
  </si>
  <si>
    <r>
      <t>Investīcijas (milj.€)</t>
    </r>
    <r>
      <rPr>
        <vertAlign val="superscript"/>
        <sz val="8"/>
        <rFont val="Cambria"/>
        <family val="1"/>
        <charset val="186"/>
      </rPr>
      <t>112</t>
    </r>
    <r>
      <rPr>
        <sz val="10"/>
        <rFont val="Cambria"/>
        <family val="1"/>
        <charset val="186"/>
      </rPr>
      <t> </t>
    </r>
  </si>
  <si>
    <t>Jauns/no esošas politikas</t>
  </si>
  <si>
    <r>
      <t>nepiecie-šamās</t>
    </r>
    <r>
      <rPr>
        <sz val="10"/>
        <rFont val="Cambria"/>
        <family val="1"/>
        <charset val="186"/>
      </rPr>
      <t> </t>
    </r>
  </si>
  <si>
    <r>
      <t>avots</t>
    </r>
    <r>
      <rPr>
        <sz val="10"/>
        <rFont val="Cambria"/>
        <family val="1"/>
        <charset val="186"/>
      </rPr>
      <t> </t>
    </r>
  </si>
  <si>
    <t>3.1.1.1 </t>
  </si>
  <si>
    <t>Modernizēt un zaļināt dzelzceļa infrastruktūru, t.sk. atbalsta programmu ietvaros </t>
  </si>
  <si>
    <t>esošo elektrificēto līniju modernizācija 245km (13,7% 2023.g.) </t>
  </si>
  <si>
    <t>SM </t>
  </si>
  <si>
    <t>2029 </t>
  </si>
  <si>
    <t>434,45 </t>
  </si>
  <si>
    <t>ANM </t>
  </si>
  <si>
    <t>Transporta attīstības pamatnostādnes 2021-2027, 
NEKP 2020</t>
  </si>
  <si>
    <t>kontakttīkla izbūve 45 km </t>
  </si>
  <si>
    <t>MFF </t>
  </si>
  <si>
    <t>PF </t>
  </si>
  <si>
    <t>3.1.1.2 </t>
  </si>
  <si>
    <t>Nodrošināt jaunu elektrovilcienu un jaunu akumulatoru bateriju vilcienu iegādi, t.sk. atbalsta programmu ietvaros </t>
  </si>
  <si>
    <t>iegādāti &gt; 32 elektrovilcienu sastāvi un elektrolokomotīves </t>
  </si>
  <si>
    <t>2024 </t>
  </si>
  <si>
    <t>225,3 </t>
  </si>
  <si>
    <t>168,3 </t>
  </si>
  <si>
    <t> MFF </t>
  </si>
  <si>
    <t>iegādāti 9 bateriju elektrovilcieni </t>
  </si>
  <si>
    <t>196,4 </t>
  </si>
  <si>
    <t>166,9 </t>
  </si>
  <si>
    <t>VB </t>
  </si>
  <si>
    <t>3.1.1.3 </t>
  </si>
  <si>
    <t>Izveidot modernizētu, piekļūstamu dzelzceļa pasažieru infrastruktūru </t>
  </si>
  <si>
    <t>modernizēta pasažieru infrastruktūra (kopā 88 pasažieru apkalpes vietas) </t>
  </si>
  <si>
    <t>89,4 </t>
  </si>
  <si>
    <t>Transporta attīstības pamatnostādnes 2021-2027</t>
  </si>
  <si>
    <t>3.1.1.4 </t>
  </si>
  <si>
    <t>Veicināt kravu “pārnesi” uz dzelzceļu </t>
  </si>
  <si>
    <t>izstrādāts Ilgtspējīgas pilsētas mobilitātes plāns Rīgai un Rīgas funkcionālajai teritorijai </t>
  </si>
  <si>
    <t>2027 </t>
  </si>
  <si>
    <t>4,5 </t>
  </si>
  <si>
    <t>0 </t>
  </si>
  <si>
    <t>Jauns</t>
  </si>
  <si>
    <t>aktualizēts valsts politikas satvars </t>
  </si>
  <si>
    <t>Rīgas valstspilsētas pašvaldība </t>
  </si>
  <si>
    <t>Pierīgas pašvaldības </t>
  </si>
  <si>
    <t>VARAM </t>
  </si>
  <si>
    <t>EM </t>
  </si>
  <si>
    <t>3.1.1.5 </t>
  </si>
  <si>
    <t>Smagā transporta zaļināšanas programma </t>
  </si>
  <si>
    <t>Pieņemta programma </t>
  </si>
  <si>
    <t>0,15 </t>
  </si>
  <si>
    <t>FM </t>
  </si>
  <si>
    <t>KEM </t>
  </si>
  <si>
    <t>3.1.1.6 </t>
  </si>
  <si>
    <r>
      <t>Palielināt AE vidējas un lielas noslodzes transportlīdzekļu</t>
    </r>
    <r>
      <rPr>
        <vertAlign val="superscript"/>
        <sz val="8.5"/>
        <rFont val="Cambria"/>
        <family val="1"/>
        <charset val="186"/>
      </rPr>
      <t>113</t>
    </r>
    <r>
      <rPr>
        <sz val="11"/>
        <rFont val="Cambria"/>
        <family val="1"/>
        <charset val="186"/>
      </rPr>
      <t xml:space="preserve"> skaitu </t>
    </r>
  </si>
  <si>
    <t>300 (vidējas noslodzes AE transportlīdzekļi) </t>
  </si>
  <si>
    <t>2030 </t>
  </si>
  <si>
    <t>50 </t>
  </si>
  <si>
    <t>100 (lielas noslodzes AE transportlīdzekļi) </t>
  </si>
  <si>
    <t>TPF </t>
  </si>
  <si>
    <t>EKII </t>
  </si>
  <si>
    <t>MF </t>
  </si>
  <si>
    <t>3.1.1.7 </t>
  </si>
  <si>
    <r>
      <t>Palielināt bezemisiju vieglo pasažieru transportlīdzekļu</t>
    </r>
    <r>
      <rPr>
        <vertAlign val="superscript"/>
        <sz val="8.5"/>
        <rFont val="Cambria"/>
        <family val="1"/>
        <charset val="186"/>
      </rPr>
      <t>114</t>
    </r>
    <r>
      <rPr>
        <sz val="11"/>
        <rFont val="Cambria"/>
        <family val="1"/>
        <charset val="186"/>
      </rPr>
      <t xml:space="preserve"> skaitu </t>
    </r>
  </si>
  <si>
    <t>20000 EV (vieglais pasažieru) </t>
  </si>
  <si>
    <t>600 </t>
  </si>
  <si>
    <t>23,4 </t>
  </si>
  <si>
    <t>3.1.1.8 </t>
  </si>
  <si>
    <t>Izvērtēt normatīvo regulējumu attiecībā uz darbiniekam izmaksātajām kompensāciju summām, kas saistītas ar darba devēja EV uzlādi </t>
  </si>
  <si>
    <t>Izstrādāt grozījumus </t>
  </si>
  <si>
    <t>2026 </t>
  </si>
  <si>
    <t>Esošā budžeta ietvaros </t>
  </si>
  <si>
    <t>NEKP 2020</t>
  </si>
  <si>
    <t>3.1.1.9 </t>
  </si>
  <si>
    <t>Veicināt komercpārvadājumu pāreju uz bezemisiju autoparku </t>
  </si>
  <si>
    <t>15% no visa taksometra un komercpārvadājumos iesaistīto transportlīdzekļu parka ir bezemisiju transportlīdzekļi. </t>
  </si>
  <si>
    <t>Daugavpils, Jelgavas, Jūrmalas, Liepājas, Rēzeknes, Rīgas, Ventspils valstspilsēta </t>
  </si>
  <si>
    <t>3.1.1.10 </t>
  </si>
  <si>
    <t>3.1.1.11 </t>
  </si>
  <si>
    <t>Motivēt veco transportlīdzekļu norakstīšanu </t>
  </si>
  <si>
    <t>Norakstīti 2% vieglo transportlīdzekļu no autoparka </t>
  </si>
  <si>
    <t>3,6 </t>
  </si>
  <si>
    <t>3.1.1.12 </t>
  </si>
  <si>
    <t>Palielināt bezemisiju mikromobilitātes rīku skaitu </t>
  </si>
  <si>
    <t>15 </t>
  </si>
  <si>
    <t> 0 </t>
  </si>
  <si>
    <t>SKF </t>
  </si>
  <si>
    <t>LM </t>
  </si>
  <si>
    <t>pašvaldības </t>
  </si>
  <si>
    <t>PB </t>
  </si>
  <si>
    <t>PPP </t>
  </si>
  <si>
    <t>3.1.1.13 </t>
  </si>
  <si>
    <t>Attīstīt mikromobilitātes infrastruktūru </t>
  </si>
  <si>
    <t>Izbūvēta infrastruktūra vismaz 300km garumā </t>
  </si>
  <si>
    <t> 2030 </t>
  </si>
  <si>
    <t>415 </t>
  </si>
  <si>
    <t>61 </t>
  </si>
  <si>
    <t>Izbūvētas 300 velonovietnes </t>
  </si>
  <si>
    <t>Izvietotas 300 videonovērošanas kameras </t>
  </si>
  <si>
    <t>3.1.1.14 </t>
  </si>
  <si>
    <t>Izbūvēt lēnās uzlādes punktus, t.sk. e-velosipēdiem, pie daudzdzīvokļu namiem, autostāvvietās </t>
  </si>
  <si>
    <t>Vismaz 3000 uzlādes punkti </t>
  </si>
  <si>
    <t>3 </t>
  </si>
  <si>
    <t>3.1.1.15 </t>
  </si>
  <si>
    <t>Noteikt AER izmantošanas pienākumu valstspilsētās izmantotajam sabiedriskajam un pašvaldību transportam </t>
  </si>
  <si>
    <t>valstpilsētu sabiedriskajos transportlīdzekļos izmantotās transporta enerģijas apjomā sākot ar 2030.g. 30% ir AER un/vai elektroenerģija (ikgadēji) </t>
  </si>
  <si>
    <t>NEKP 2020, 
Transporta enerģijas likums</t>
  </si>
  <si>
    <t>valstspilsētas </t>
  </si>
  <si>
    <t>3.1.1.16 </t>
  </si>
  <si>
    <t>Elektrificēt sabiedrisko transportu un uzlabot sabiedriskā transporta elektroenerģijas infrastruktūru </t>
  </si>
  <si>
    <t>265 jauni elektroautobusi un to infrastruktūra  </t>
  </si>
  <si>
    <t>416,5 </t>
  </si>
  <si>
    <t>221,4 </t>
  </si>
  <si>
    <t>100 jauni trolejbusi </t>
  </si>
  <si>
    <t>24 jauni zemās grīdas tramvaji (ZGT) </t>
  </si>
  <si>
    <t>5.depo, 2.trolejbusu parka, 3.tramvaju depo (pielāgošana ZGT) un 1.trolejbusu parka rekonstrukcija  </t>
  </si>
  <si>
    <t>3.1.1.17 </t>
  </si>
  <si>
    <t>Sniegt atbalstu pašvaldībām metāna sabiedriskā transporta transportlīdzekļu iegādei vai pārbūvei </t>
  </si>
  <si>
    <t>50 autobusi </t>
  </si>
  <si>
    <t>12,5 </t>
  </si>
  <si>
    <t>3.1.1.18 </t>
  </si>
  <si>
    <t>Izbūvēt publiski pieejamus sašķidrināta vai saspiesta metāna uzpildes punktus   </t>
  </si>
  <si>
    <t>vismaz 5 sašķidrinātā metāna uzpildes punkti </t>
  </si>
  <si>
    <t>10  </t>
  </si>
  <si>
    <t>3.1.1.19 </t>
  </si>
  <si>
    <t>Sniegt atbalstu pašvaldībām ūdeņraža sabiedriskā transporta transportlīdzekļu autobusu iegādei </t>
  </si>
  <si>
    <t>Papildus 20 autobusi </t>
  </si>
  <si>
    <t>7 </t>
  </si>
  <si>
    <t>3.1.1.20 </t>
  </si>
  <si>
    <t>Uzstādīt publiski pieejamus ūdeņraža uzpildes punktus </t>
  </si>
  <si>
    <t>2 uzpildes stacijas </t>
  </si>
  <si>
    <t> 10 </t>
  </si>
  <si>
    <t>3.1.1.21 </t>
  </si>
  <si>
    <t>Izveidot valsts subsidētu sabiedrisko transportu (EV) pēc pieprasījuma lauku reģionu iedzīvotājiem   </t>
  </si>
  <si>
    <t>Vismaz pusē no transporta pēc pieprasījuma ir iespējams izvēlēties valsts subsidētu bezemisiju sabiedrisko transportu </t>
  </si>
  <si>
    <t>ND </t>
  </si>
  <si>
    <t>ATD </t>
  </si>
  <si>
    <t>3.1.1.22 </t>
  </si>
  <si>
    <t>Paplašināt Pierīgas sliežu transporta (tramvajs) un autobusu maršrutu tīklu </t>
  </si>
  <si>
    <t>Autobusu maršrutu tīkla paplašināšana (papildu 12 autobusi) </t>
  </si>
  <si>
    <t>122 </t>
  </si>
  <si>
    <t>Tramvaju maršruts uz Ziepniekkalnu (perspektīvā pagarinājums līdz jaunajai Mārupes dzelzceļa stacijai) </t>
  </si>
  <si>
    <t>3.1.1.23 </t>
  </si>
  <si>
    <t>Optimizēt sabiedriskā transporta sistēmu </t>
  </si>
  <si>
    <t>Par 15% palielināts sabiedriskā transporta pasažieru skaits </t>
  </si>
  <si>
    <t>2025 </t>
  </si>
  <si>
    <t>STP </t>
  </si>
  <si>
    <t>3.1.1.24 </t>
  </si>
  <si>
    <t>Pilnveidot vienoto elektronisko sistēmu sabiedriskā transporta biļešu iegādei </t>
  </si>
  <si>
    <t>Ieviesta sistēma vienotas elektroniskās biļetes iegādei </t>
  </si>
  <si>
    <t>3.1.1.25 </t>
  </si>
  <si>
    <t>Izveidot mobilitātes punktus </t>
  </si>
  <si>
    <t>8 mobilitātes punkti: 6 Rīgā, 1 Saulkrastos, 1 Carnikavā. </t>
  </si>
  <si>
    <t>188,3 </t>
  </si>
  <si>
    <t>3.1.1.26 </t>
  </si>
  <si>
    <t>Ieviest ZEZ  </t>
  </si>
  <si>
    <t>sākot ar 2030.g. ZEZ vai maksas iebraukšanas zonas ir izveidotas Rīgā </t>
  </si>
  <si>
    <r>
      <t>VARAM</t>
    </r>
    <r>
      <rPr>
        <sz val="11"/>
        <rFont val="Calibri"/>
        <family val="2"/>
        <charset val="186"/>
      </rPr>
      <t> </t>
    </r>
  </si>
  <si>
    <t>no 2030.g. zonas tiek izveidotas pašvaldībās, kurās novērojami gaisa kvalitātes normatīvu pārsniegumi </t>
  </si>
  <si>
    <t>valstspilsētu pašvaldības </t>
  </si>
  <si>
    <t>3.1.1.27 </t>
  </si>
  <si>
    <t>Attīstīt tranzīta koridorus un pieslēgumus tiem, novirzot intensīvas satiksmes plūsmas no dzīvojamām teritorijām </t>
  </si>
  <si>
    <t>Izbūvēta infrastruktūra vismaz 100 km garumā </t>
  </si>
  <si>
    <t>100 </t>
  </si>
  <si>
    <t>0  </t>
  </si>
  <si>
    <t>3.1.1.28 </t>
  </si>
  <si>
    <t>Rīgas pašvaldībai īstenot “dienu bez auto” vismaz 1 reizi gadā </t>
  </si>
  <si>
    <t>  </t>
  </si>
  <si>
    <t>1 </t>
  </si>
  <si>
    <t>Rīgas valstpilsētas </t>
  </si>
  <si>
    <t>pašvaldība </t>
  </si>
  <si>
    <t>3.1.1.29 </t>
  </si>
  <si>
    <t>Noteikt 2030.g. un ikgadēju SEG emisiju intensitātes samazinājuma pienākumu degvielas piegādātājiem </t>
  </si>
  <si>
    <t>SEG emisiju intensitāte 2030.g. -15% </t>
  </si>
  <si>
    <t>Jauns, obligāta prasība, Direktīva 2018/2001, aizstāj NEKP 2020 iekļauto pasākumu degvielas tirgotājiem, Transporta enerģijas likums</t>
  </si>
  <si>
    <t>3.1.1.30 </t>
  </si>
  <si>
    <t>Izvērtē iespēju noteikt ierobežojumus, kādā apjomā degvielas galapatēriņa cenā var iekļaut “jaunā ETS” izmaksas </t>
  </si>
  <si>
    <t>Normatīvais regulējums </t>
  </si>
  <si>
    <t>3.1.1.31 </t>
  </si>
  <si>
    <t>Izvērtēt AN piemērošanas nosacījumus degvielu un biodegvielu maisījumam </t>
  </si>
  <si>
    <t>3.1.1.32 </t>
  </si>
  <si>
    <t>Nodokļu politikā ieviest principu "piesārņotājs / lietotājs maksā” </t>
  </si>
  <si>
    <t>3.1.1.33 </t>
  </si>
  <si>
    <t>Izvērtēt uzlādes punktu maksājuma sistēmas harmonizēšanu un vienkāršošanu </t>
  </si>
  <si>
    <t>Izvērtējums </t>
  </si>
  <si>
    <t>3.1.1.34 </t>
  </si>
  <si>
    <t>Noteikt AER izmantošanas pienākumu valsts resorā izmantotajam transportam </t>
  </si>
  <si>
    <t>valsts resora transportlīdzekļos izmantotās transporta enerģijas apjomā sākot ar 2030.g. 30% ir AER un/vai elektroenerģija (ikgadēji) </t>
  </si>
  <si>
    <t>VK </t>
  </si>
  <si>
    <t>3.1.1.35 </t>
  </si>
  <si>
    <t>Ieviest satiksmes mierināšanas pasākumus, it īpaši Rīgas centrā un mikrorajonu centros, veidojot  30 km/h zonas </t>
  </si>
  <si>
    <t>zonas ieviestas Rīgā vēsturiskajā centrā - 2030.g. </t>
  </si>
  <si>
    <t>valstpilsētu pašvaldības </t>
  </si>
  <si>
    <t>2035 </t>
  </si>
  <si>
    <r>
      <t>pasākuma kods</t>
    </r>
    <r>
      <rPr>
        <sz val="10"/>
        <color rgb="FF000000"/>
        <rFont val="Cambria"/>
        <family val="1"/>
        <charset val="186"/>
      </rPr>
      <t> </t>
    </r>
  </si>
  <si>
    <r>
      <t>Rezultatīvais rādītājs</t>
    </r>
    <r>
      <rPr>
        <sz val="10"/>
        <color rgb="FF000000"/>
        <rFont val="Cambria"/>
        <family val="1"/>
        <charset val="186"/>
      </rPr>
      <t> </t>
    </r>
  </si>
  <si>
    <r>
      <t xml:space="preserve">Investīcijas (milj. </t>
    </r>
    <r>
      <rPr>
        <b/>
        <sz val="10"/>
        <rFont val="Cambria"/>
        <family val="1"/>
        <charset val="186"/>
      </rPr>
      <t>€)</t>
    </r>
    <r>
      <rPr>
        <sz val="10"/>
        <rFont val="Cambria"/>
        <family val="1"/>
        <charset val="186"/>
      </rPr>
      <t> </t>
    </r>
  </si>
  <si>
    <r>
      <rPr>
        <b/>
        <sz val="10"/>
        <color rgb="FF000000"/>
        <rFont val="Cambria"/>
        <family val="1"/>
        <charset val="186"/>
      </rPr>
      <t>nepieciešamās</t>
    </r>
    <r>
      <rPr>
        <sz val="10"/>
        <color rgb="FF000000"/>
        <rFont val="Cambria"/>
        <family val="1"/>
        <charset val="186"/>
      </rPr>
      <t> </t>
    </r>
  </si>
  <si>
    <r>
      <rPr>
        <b/>
        <sz val="10"/>
        <color rgb="FF000000"/>
        <rFont val="Cambria"/>
        <family val="1"/>
        <charset val="186"/>
      </rPr>
      <t>iezīmētās</t>
    </r>
    <r>
      <rPr>
        <sz val="10"/>
        <color rgb="FF000000"/>
        <rFont val="Cambria"/>
        <family val="1"/>
        <charset val="186"/>
      </rPr>
      <t> </t>
    </r>
  </si>
  <si>
    <r>
      <t>avots</t>
    </r>
    <r>
      <rPr>
        <sz val="10"/>
        <color rgb="FF000000"/>
        <rFont val="Cambria"/>
        <family val="1"/>
        <charset val="186"/>
      </rPr>
      <t> </t>
    </r>
  </si>
  <si>
    <t>3.1.2.1. </t>
  </si>
  <si>
    <t>Veicināt bioloģisko piena lopkopību (zemas emisijas piena lopkopību)  </t>
  </si>
  <si>
    <t>2027. g.  </t>
  </si>
  <si>
    <t>ZM </t>
  </si>
  <si>
    <t>13,5 </t>
  </si>
  <si>
    <t>KLP </t>
  </si>
  <si>
    <t>Latvijas Kopējās lauksaimniecības politikas stratēģiskais plāns 2023.-2027.gadam</t>
  </si>
  <si>
    <t>33 352 slaucamās govis  </t>
  </si>
  <si>
    <t>3.1.2.2. </t>
  </si>
  <si>
    <t>Veicināt un atbalstīt precīzas neorganiskā slāpekļa mēslošanas līdzekļu lietošanu  </t>
  </si>
  <si>
    <t>237  </t>
  </si>
  <si>
    <t>25,2 </t>
  </si>
  <si>
    <t>tūkst. ha  </t>
  </si>
  <si>
    <t>3.1.2.3. </t>
  </si>
  <si>
    <t>Veicināt un atbalstīt tiešu un precīzu organiskā mēslojuma iestrādi augsnē  </t>
  </si>
  <si>
    <t>21  </t>
  </si>
  <si>
    <t>3.1.2.4. </t>
  </si>
  <si>
    <t>Veicināt pupu un zirņu iekļaušanu augsekā slāpekļa piesaistei  </t>
  </si>
  <si>
    <t>47  </t>
  </si>
  <si>
    <t>34,3 </t>
  </si>
  <si>
    <t>3.1.2.5. </t>
  </si>
  <si>
    <t>Veicināt barības devu plānošanu  </t>
  </si>
  <si>
    <t>2027. g.   </t>
  </si>
  <si>
    <t>33,8 </t>
  </si>
  <si>
    <t>31 408 slaucamās govis  </t>
  </si>
  <si>
    <t>3.1.2.6. </t>
  </si>
  <si>
    <t>Veicināt barības kvalitātes uzlabošanu  </t>
  </si>
  <si>
    <t>20 300 slaucamās govis  </t>
  </si>
  <si>
    <r>
      <t>Investīcijas (milj.€)</t>
    </r>
    <r>
      <rPr>
        <sz val="10"/>
        <rFont val="Cambria"/>
        <family val="1"/>
        <charset val="186"/>
      </rPr>
      <t> </t>
    </r>
  </si>
  <si>
    <t>Jauns / no esošas politikas</t>
  </si>
  <si>
    <t>nepieciešamās</t>
  </si>
  <si>
    <t>iezīmētās</t>
  </si>
  <si>
    <t>3.1.3.1 </t>
  </si>
  <si>
    <t>Īstenot Latvijas - Igaunijas atkrastes vēja parka ELWIND projektu </t>
  </si>
  <si>
    <t>3.1.3.2 </t>
  </si>
  <si>
    <t>2040 </t>
  </si>
  <si>
    <t>3.1.3.3 </t>
  </si>
  <si>
    <t>1200  </t>
  </si>
  <si>
    <t>3.1.3.4 </t>
  </si>
  <si>
    <t>Precizēt vispārējos būvnoteikumus, nosakot saules elektrostacijas piekritības grupu, kas līdz ar to noteiks tās izbūves procesu un nepieciešamo dokumentāciju, kas jāiesniedz būvvaldē. </t>
  </si>
  <si>
    <t>normatīvais regulējums </t>
  </si>
  <si>
    <t>3.1.3.5 </t>
  </si>
  <si>
    <t>Pilnveidot regulējumu būvatļauju izsniegšanas kārtībai vēja parku attīstībai </t>
  </si>
  <si>
    <t>3.1.3.6 </t>
  </si>
  <si>
    <t>Izstrādāt regulējumu un robežlielumus attiecībā uz zemfrekvenču skaņām, vibrāciju, mirgojumiem, trokšņiem u.c. VES raksturīgām radītām ietekmēm </t>
  </si>
  <si>
    <t>3.1.3.7 </t>
  </si>
  <si>
    <t>Īstenot pilotprojektu lielas jaudas enerģijas ražošanas stacijās elektroenerģijas un/vai siltumenerģijas akumulācijas risinājumu īstenošanai </t>
  </si>
  <si>
    <t>akumulācijas risinājumi ir ieviesti 2 sadedzināšanas iekārtās ar kopējo uzstādīto jaudu &gt;100MW </t>
  </si>
  <si>
    <t>20 </t>
  </si>
  <si>
    <t>IF </t>
  </si>
  <si>
    <t>3.1.3.8.  </t>
  </si>
  <si>
    <t>1) normatīvais regulējums apstiprināts 2026.g. </t>
  </si>
  <si>
    <t>2) sākot ar 2030.gadu visas jaunās iekārtas </t>
  </si>
  <si>
    <t>3) sākot ar 2040.gadu visas esošās iekārtas tiek aprīkotas ar akumulācijas vai balansēšanas risinājumiem </t>
  </si>
  <si>
    <t>3.1.3.9 </t>
  </si>
  <si>
    <t>Veicināt elektroenerģijas uzkrāšanas tehnoloģiju izmantošanu komersantos un privātpersonām, t.sk. atbalsta programmu ietvaros </t>
  </si>
  <si>
    <t>Uzstādīts līdz 10 MW uzkrāšanas tehnoloģiju </t>
  </si>
  <si>
    <t>PSO </t>
  </si>
  <si>
    <t>3.1.3.10 </t>
  </si>
  <si>
    <t>Noteikt prasību pakalpojumu sniedzējiem, ieviest atjaunīgās elektroenerģijas ražošanas tehnoloģijas  </t>
  </si>
  <si>
    <t>Normatīvais regulējums 2026. g. </t>
  </si>
  <si>
    <t>3.1.3.11 </t>
  </si>
  <si>
    <r>
      <t xml:space="preserve">Nodrošināt AE ražošanas jaudu palielināšanu </t>
    </r>
    <r>
      <rPr>
        <u/>
        <sz val="11"/>
        <rFont val="Cambria"/>
        <family val="1"/>
        <charset val="186"/>
      </rPr>
      <t>CSAS</t>
    </r>
    <r>
      <rPr>
        <sz val="11"/>
        <rFont val="Cambria"/>
        <family val="1"/>
        <charset val="186"/>
      </rPr>
      <t xml:space="preserve"> un infrastruktūras modernizāciju </t>
    </r>
  </si>
  <si>
    <t>Jaudu palielinājums +30% </t>
  </si>
  <si>
    <t>500 </t>
  </si>
  <si>
    <t>65 </t>
  </si>
  <si>
    <t>Siltuma zudumu īpatsvars Latvijā &lt;10% (apkures sezonā) </t>
  </si>
  <si>
    <t>visas CSAS atbilst efektīvas CSAS kritērijiem </t>
  </si>
  <si>
    <t>3.1.3.12 </t>
  </si>
  <si>
    <t>Īstenot pietiekami plašu CSAS elektrifikāciju </t>
  </si>
  <si>
    <t>200 </t>
  </si>
  <si>
    <t>3.1.3.13 </t>
  </si>
  <si>
    <t>Pilnveidot elektroenerģijas pārvades un sadales sistēmas infrastruktūru CSAS elektrificēšanai </t>
  </si>
  <si>
    <t>SSO </t>
  </si>
  <si>
    <t>3.1.3.14 </t>
  </si>
  <si>
    <r>
      <t xml:space="preserve">Nodrošināt AE ražošanas jaudu palielināšanu un to energoefektivitātes uzlabošanu  </t>
    </r>
    <r>
      <rPr>
        <u/>
        <sz val="11"/>
        <rFont val="Cambria"/>
        <family val="1"/>
        <charset val="186"/>
      </rPr>
      <t>individuālajam pašpatēriņam</t>
    </r>
    <r>
      <rPr>
        <sz val="11"/>
        <rFont val="Cambria"/>
        <family val="1"/>
        <charset val="186"/>
      </rPr>
      <t> </t>
    </r>
  </si>
  <si>
    <t>jaudu palielinājums par 30% salīdzinot ar 2017.g. apjomu </t>
  </si>
  <si>
    <t>267 </t>
  </si>
  <si>
    <t>20,5 </t>
  </si>
  <si>
    <t>finanšu institūcijas </t>
  </si>
  <si>
    <t>3.1.3.15 </t>
  </si>
  <si>
    <r>
      <t xml:space="preserve">Nodrošināt AE ražošanas jaudu palielināšanu un to energoefektivitātes uzlabošanu </t>
    </r>
    <r>
      <rPr>
        <u/>
        <sz val="11"/>
        <rFont val="Cambria"/>
        <family val="1"/>
        <charset val="186"/>
      </rPr>
      <t>rūpniecībā un komersantos</t>
    </r>
    <r>
      <rPr>
        <sz val="11"/>
        <rFont val="Cambria"/>
        <family val="1"/>
        <charset val="186"/>
      </rPr>
      <t xml:space="preserve"> (arī pašvaldību) </t>
    </r>
  </si>
  <si>
    <t>300 </t>
  </si>
  <si>
    <t>266,4 </t>
  </si>
  <si>
    <t>3.1.3.16 </t>
  </si>
  <si>
    <t>Noteikt SEG emisiju samazināšanas mērķi konkrētām iekārtām </t>
  </si>
  <si>
    <t>1) iekārtās 2030. g. SEG emisijas ir samazinātas par 40% (pret 2021. g.) </t>
  </si>
  <si>
    <t>2035- </t>
  </si>
  <si>
    <t>2) iekārtu darbība ir pilnībā dekarbonizēta 2040. g. </t>
  </si>
  <si>
    <t>3.1.3.17 </t>
  </si>
  <si>
    <t>1) normatīvais regulējums 2026.g. </t>
  </si>
  <si>
    <t>2) pienākums 2040. un 2050.g. </t>
  </si>
  <si>
    <t>3.1.3.18 </t>
  </si>
  <si>
    <t>Noteikt ikgadēju vismaz 3% AE īpatsvara pienākumu dabasgāzes tirgotājiem </t>
  </si>
  <si>
    <t>1) normatīvais regulējums – 2026. g. </t>
  </si>
  <si>
    <t>2026- </t>
  </si>
  <si>
    <t>2) pienākums no 2030. g. </t>
  </si>
  <si>
    <t>3.1.3.19 </t>
  </si>
  <si>
    <t>Veicināt biometāna ražošanu un tā ievadīšanu gāzes tīklā </t>
  </si>
  <si>
    <t>1) ir uzstādītas vismaz 7 jaunas biometāna ražošanas iekārtas </t>
  </si>
  <si>
    <t>2030- </t>
  </si>
  <si>
    <t>26,5 </t>
  </si>
  <si>
    <t>2) dabasgāzes sadales vai pārvades sistēmai ir pieslēgti vismaz 7 biometāna ražotāji </t>
  </si>
  <si>
    <t>3) Latvijā saražots līdz ~210 GWh biometāna </t>
  </si>
  <si>
    <t>3.1.3.20 </t>
  </si>
  <si>
    <t>Noteikt ierobežojumus jaunu fosilā kurināmā iekārtu uzstādīšanai </t>
  </si>
  <si>
    <t>2) nosacījumi no 2028. g. </t>
  </si>
  <si>
    <t>2028 </t>
  </si>
  <si>
    <t>3.1.3.21 </t>
  </si>
  <si>
    <t>Noteikt fosilā kurināmā izmantošanas pakāpeniskus ierobežojumus </t>
  </si>
  <si>
    <t>1) normatīvais regulējums – 2026.g. </t>
  </si>
  <si>
    <t>2050 </t>
  </si>
  <si>
    <t>2) nosacījumi no 2030. g.; 2040. g.; 2050. g. </t>
  </si>
  <si>
    <t>3.1.3.22 </t>
  </si>
  <si>
    <t>Izvērtē iespēju noteikt ierobežojumus, kādā apjomā kurināmā piegādātāji kurināmā cenā var iekļaut “jaunā ETS” izmaksas (attiecas uz kurināmo, kas nav aptverts ar ETS) </t>
  </si>
  <si>
    <t>2) nosacījumi no 2030. g. </t>
  </si>
  <si>
    <t>3.1.3.23 </t>
  </si>
  <si>
    <t>Aktualizēt siltumenerģijas apgādes pakalpojumu tarifu normatīvo regulējumu un aprēķināšanas metodiku </t>
  </si>
  <si>
    <t>normatīvais regulējums 2026. g. </t>
  </si>
  <si>
    <t>SPRK </t>
  </si>
  <si>
    <t>3.1.3.24 </t>
  </si>
  <si>
    <t>Izteikt ilgtspējas kritērijus kā kurināmā kvalitātes rādītājus </t>
  </si>
  <si>
    <t>Veikti grozījumi attiecīgajos tiesību aktos </t>
  </si>
  <si>
    <t>3.1.3.25 </t>
  </si>
  <si>
    <t>Izstrādāt vadlīnijas pieslēguma pie CSA ekonomiskajam pamatojumam </t>
  </si>
  <si>
    <t>Izstrādātas vadlīnijas </t>
  </si>
  <si>
    <t>3.1.3.26 </t>
  </si>
  <si>
    <t>Palielināt biodegvielu un biometāna izmantošanu lauksaimnieciskajā ražošanā </t>
  </si>
  <si>
    <t>KEM  </t>
  </si>
  <si>
    <t>4 </t>
  </si>
  <si>
    <t>3.1.3.27 </t>
  </si>
  <si>
    <t>Nodrošināt biogāzes / biometāna ieguvi valstspilsētu ūdensaimniecības pakalpojumu komersantos, ņemot vērā potenciāla izvērtējumu  </t>
  </si>
  <si>
    <t>1) veikts izvērtējums – 2027.g. </t>
  </si>
  <si>
    <t>10 </t>
  </si>
  <si>
    <t>2) biogāzes ieguve ir nodrošināta atbilstoši potenciālam (provizoriski 3 valstspilsētās) </t>
  </si>
  <si>
    <r>
      <t>Pasākuma īstenošanai veicamā darbība</t>
    </r>
    <r>
      <rPr>
        <sz val="10"/>
        <color rgb="FF000000"/>
        <rFont val="Cambria"/>
        <family val="1"/>
        <charset val="186"/>
      </rPr>
      <t> </t>
    </r>
  </si>
  <si>
    <r>
      <t>Izpildē iesaistītā</t>
    </r>
    <r>
      <rPr>
        <b/>
        <sz val="10"/>
        <color rgb="FF000000"/>
        <rFont val="Cambria"/>
        <family val="1"/>
        <charset val="186"/>
      </rPr>
      <t xml:space="preserve"> institūcija</t>
    </r>
    <r>
      <rPr>
        <sz val="10"/>
        <color rgb="FF000000"/>
        <rFont val="Cambria"/>
        <family val="1"/>
        <charset val="186"/>
      </rPr>
      <t> </t>
    </r>
  </si>
  <si>
    <r>
      <t>Izpildes termiņš</t>
    </r>
    <r>
      <rPr>
        <sz val="10"/>
        <color rgb="FF000000"/>
        <rFont val="Cambria"/>
        <family val="1"/>
        <charset val="186"/>
      </rPr>
      <t> </t>
    </r>
  </si>
  <si>
    <r>
      <t>Investīcijas (milj.€)</t>
    </r>
    <r>
      <rPr>
        <sz val="10"/>
        <color rgb="FF000000"/>
        <rFont val="Cambria"/>
        <family val="1"/>
        <charset val="186"/>
      </rPr>
      <t> </t>
    </r>
  </si>
  <si>
    <t>3.1.4.1 </t>
  </si>
  <si>
    <t>Palielināt bioloģiski noārdāmo atkritumu pārstrādi </t>
  </si>
  <si>
    <t>Poligonā “Getliņi” - 100 000 t/g​  </t>
  </si>
  <si>
    <t>Iekārtu operatori </t>
  </si>
  <si>
    <t>No spēkā esošā Atkritumu apsaimniekošanas valsts plāna, kuram ir SIVN</t>
  </si>
  <si>
    <t>Poligonā “Ķīvītes” - 21 000 t/g​  </t>
  </si>
  <si>
    <t>Poligonā ”Daibe” - 30 000 t/g </t>
  </si>
  <si>
    <t>Poligonā “Cinīši” - 20 000 t/g </t>
  </si>
  <si>
    <t>Poligonā “Janvāri” – 16 500 t/g </t>
  </si>
  <si>
    <t>Poligonā “Brakši” – 19 000 t/g </t>
  </si>
  <si>
    <t>3.1.4.2 </t>
  </si>
  <si>
    <t>Sabiedrības izpratnes veidošanas un kapacitātes stiprināšanas pasākumi </t>
  </si>
  <si>
    <t>Īstenoti sabiedrības informēšanas un kapacitātes stiprināšanas pasākumi:  </t>
  </si>
  <si>
    <t>0,543 </t>
  </si>
  <si>
    <t>a) sasniegtais iedzīvotāju skaits vismaz 20 000  </t>
  </si>
  <si>
    <t>uzņēmumi </t>
  </si>
  <si>
    <t>b) personas, kuras projekta ietekmē mainījušas savu uzvedību vai ieradumus,  10 000  </t>
  </si>
  <si>
    <t>NVO </t>
  </si>
  <si>
    <t>3.1.4.3 </t>
  </si>
  <si>
    <t>Pilotprojekti reģionālajos poligonos atkritumu šķirošanas efektivitātes uzlabošanai </t>
  </si>
  <si>
    <t>a) Reģionālajā poligonā “Dziļā Vāda” apglabāto nešķiroto atkritumu apjoma samazinājums līdz 77%  </t>
  </si>
  <si>
    <t>0,152 </t>
  </si>
  <si>
    <t>0,512 </t>
  </si>
  <si>
    <t>b) Reģionālajā poligonā “Dziļā Vāda” otrreiz pārstrādājamo materiālu RDF tālākai pārstrādei palielinājums par 5 932 t/g  </t>
  </si>
  <si>
    <t>SIA “Vidusdaugavas SPAAO” </t>
  </si>
  <si>
    <t>c) sašķirotais plastmasas iepakojuma apjoms tālākai pārstrāde reģionālajā poligonā “Dziļā Vada” 467 t/g </t>
  </si>
  <si>
    <t>LIFE projekts, kas īsteno Plānu</t>
  </si>
  <si>
    <t>Reģionālajā poligonā “Daibe” palielināta atkritumu apstrādes jauda par vismaz 400 t/g. Uzlabots kopējais pārstrādāto otrreizējo izejvielu daudzums  </t>
  </si>
  <si>
    <t>0,08 </t>
  </si>
  <si>
    <t>SIA “ZAAO” </t>
  </si>
  <si>
    <t>3.1.4.4 </t>
  </si>
  <si>
    <t>Papildu regulējums decentralizēto kanalizācijas sistēmu (DKS) apsaimniekošanai, tā ieviešana, t.sk. stingrāka DKS uzraudzība  </t>
  </si>
  <si>
    <t>DKS lietotāju skaita samazināšanās pilsētās un ciemos, atbilstošs SEG emisiju no DKS kritums  </t>
  </si>
  <si>
    <t>2027-2030 </t>
  </si>
  <si>
    <t>Regulējuma izstrāde, ko nosaka Padomes Direktīva par komunālo notekūdeņu attīrīšanu (91/271/EEK)</t>
  </si>
  <si>
    <t>3.1.4.5 </t>
  </si>
  <si>
    <t>SEG emisiju monitoringa nosacījumu izstrāde un uzsākšana lielākajās notekūdeņu attīrīšanas iekārtās  </t>
  </si>
  <si>
    <t>Uzsākts SEG emisiju monitorings vismaz 21 notekūdeņu attīrīšanas iekārtā  </t>
  </si>
  <si>
    <t>Regulējuma izstrāde, ko prasīs topošie grozījumi Padomes Direktīva par komunālo notekūdeņu attīrīšanu (91/271/EEK)</t>
  </si>
  <si>
    <t>ūdens-saimniecības uzņēmumi </t>
  </si>
  <si>
    <t>3.1.4.6 </t>
  </si>
  <si>
    <t>Notekūdeņu attīrīšanas iekārtu darbības uzlabošana  </t>
  </si>
  <si>
    <t>NAI ar CE&gt;10000 darbības uzlabošana, lai palielinātu notekūdeņu attīrīšanas jaudas un efektivitāti  </t>
  </si>
  <si>
    <t>51,56 </t>
  </si>
  <si>
    <t>27,76 </t>
  </si>
  <si>
    <t>3.1.4.7 </t>
  </si>
  <si>
    <t>Notekūdeņu dūņu apsaimniekošanas plāna 2024.-2027.g. īstenošana  </t>
  </si>
  <si>
    <t>Plāns paredz visu Latvijā radīto notekūdeņu dūņu savākšanu, uzskaiti, analīzes, pārstrādi un izmantošanu pēc iespējas lietderīgā veidā (augsnes ielabošanai, biogāzes ražošanai). Novērsta nekontrolēta dūņu uzkrāšana, noplūdes riski, nekontrolētas SEG emisijas.  </t>
  </si>
  <si>
    <t>24,5 </t>
  </si>
  <si>
    <t>Šogad apstiprināts un ir veikts SIVN</t>
  </si>
  <si>
    <t>3.1.4.8 </t>
  </si>
  <si>
    <t>Dalītas tekstilizstrādājumu savākšanas sistēmas īstenošana un pilnveidošana </t>
  </si>
  <si>
    <t>Samazināti tekstilizstrādājumu atkritumi 1800 t/gadā jeb 7,5% no kopējiem tekstila atkritumiem  </t>
  </si>
  <si>
    <t>0,134 </t>
  </si>
  <si>
    <t>Pasākums, kas izriet, no Plāna un tiek realizēts ar LIFE projektu, SIVN veikts plānam. Un arī izriet no Direktīvas prasībām</t>
  </si>
  <si>
    <t>SIA “Eco Baltia vide” </t>
  </si>
  <si>
    <t>3.1.4.9 </t>
  </si>
  <si>
    <t>Aizliegt atkritumu ievešanu reģenerācijai </t>
  </si>
  <si>
    <t>1) atbilstošs normatīvais regulējums 2026. g.  </t>
  </si>
  <si>
    <t>Izriet no Atkritumu plāna ar mērķi samazināt noglabājamo atkritumu daudzuma.</t>
  </si>
  <si>
    <t>2) aizliegums stājas spēkā 2030. g.  </t>
  </si>
  <si>
    <t xml:space="preserve">Regulējumam pozitīva ietekme uz vidi. </t>
  </si>
  <si>
    <r>
      <t>Pasākumu īstenošanai veicamā darbība</t>
    </r>
    <r>
      <rPr>
        <sz val="10"/>
        <color rgb="FF000000"/>
        <rFont val="Cambria"/>
        <family val="1"/>
        <charset val="186"/>
      </rPr>
      <t> </t>
    </r>
  </si>
  <si>
    <r>
      <t>avoti</t>
    </r>
    <r>
      <rPr>
        <sz val="10"/>
        <color rgb="FF000000"/>
        <rFont val="Cambria"/>
        <family val="1"/>
        <charset val="186"/>
      </rPr>
      <t> </t>
    </r>
  </si>
  <si>
    <t>3.1.5.1 </t>
  </si>
  <si>
    <t>1) pienākums noteikts 2027.g. </t>
  </si>
  <si>
    <t>2) iekārtu darbība ir dekarbonizēta 2040. g. </t>
  </si>
  <si>
    <t>3.1.5.2 </t>
  </si>
  <si>
    <t>Atbalstīt lielo investīciju projektu jaunu «zaļo» produktu  un darba vietu attīstībai </t>
  </si>
  <si>
    <t>Īstenota lielo investīciju atbalsta programma, eksporta pieaugumu vismaz 120 milj. EUR apmērā veicināšanai  </t>
  </si>
  <si>
    <t>no 2025 </t>
  </si>
  <si>
    <t>282,6 </t>
  </si>
  <si>
    <t>Ekonomikas ministrijas pasākums</t>
  </si>
  <si>
    <t>radītas 300 jaunas darba vietas </t>
  </si>
  <si>
    <t>3.1.5.3 </t>
  </si>
  <si>
    <t>Izstrādāt programmu koksnes pārstrādes  eksportspējīgu ražotņu attīstībai  </t>
  </si>
  <si>
    <t>izstrādāts normatīvais regulējums </t>
  </si>
  <si>
    <t>esošā budžeta ietvaros </t>
  </si>
  <si>
    <t>LIAA </t>
  </si>
  <si>
    <t>3.1.5.4. </t>
  </si>
  <si>
    <t>Nodrošināt sabiedrības informēšanu un konsultēšanu par  siltumnīcefekta gāzu daudzuma samazināšanu, tostarp  F-gāzēm </t>
  </si>
  <si>
    <t>Īstenoti sabiedrības informēšanas pasākumi (informatīvās kampaņas sociālajos tīklos, infografiki u.c.): </t>
  </si>
  <si>
    <t>0,06 </t>
  </si>
  <si>
    <t>VB (EKII) </t>
  </si>
  <si>
    <t>Jauni pasākumi, lai atvieglotu direktīvas prasību pārņemšanu</t>
  </si>
  <si>
    <t>- sasniegtais iedzīvotāju skaits &gt;10tūkst. </t>
  </si>
  <si>
    <t>- uzlabota &gt;5 tūkst. iedzīvotāju izpratne par F-gāzēm kā būtisku daļu SEG samazināšanas kontekstā </t>
  </si>
  <si>
    <t>3.1.5.5. </t>
  </si>
  <si>
    <t>Mērķētas informācijas sniegšana F-gāzu nozares pārstāvjiem   </t>
  </si>
  <si>
    <t>Apmācības saistībā ar aktuālākajām F-gāzu alternatīvām, drošības prasībām un energoefektivitāti </t>
  </si>
  <si>
    <t>KEM  </t>
  </si>
  <si>
    <t>0,05 </t>
  </si>
  <si>
    <t>LVĢMC </t>
  </si>
  <si>
    <t>3.1.5.6. </t>
  </si>
  <si>
    <t>Valsts iestāžu kapacitātes stiprināšana F-gāzu uzraudzības un kontroles darba uzdevumu veikšanā </t>
  </si>
  <si>
    <t>Kapacitātes stiprināšanas apmācības regulas prasību īstenošanā iesaistītajām uzraudzības iestādēm </t>
  </si>
  <si>
    <t>VVD </t>
  </si>
  <si>
    <t>PTAC </t>
  </si>
  <si>
    <t>Veselības inspekcija </t>
  </si>
  <si>
    <t>VID </t>
  </si>
  <si>
    <r>
      <t>Izpildē iesaistīta institūcija</t>
    </r>
    <r>
      <rPr>
        <sz val="10"/>
        <color rgb="FF000000"/>
        <rFont val="Cambria"/>
        <family val="1"/>
        <charset val="186"/>
      </rPr>
      <t> </t>
    </r>
  </si>
  <si>
    <t>Minerālmēslojuma pielietošana sausieņos un āreņos </t>
  </si>
  <si>
    <t>3.1.6.2. </t>
  </si>
  <si>
    <t>Augsnes ielabošana kūdreņos, izmantojot koksnes pelnus </t>
  </si>
  <si>
    <t>3.1.6.3. </t>
  </si>
  <si>
    <t>Pārmitro meža biotopu atjaunošana lauksaimniecībā izmantojamās organiskajās augsnēs </t>
  </si>
  <si>
    <t>259 </t>
  </si>
  <si>
    <t>OSS </t>
  </si>
  <si>
    <t>3.1.6.4. </t>
  </si>
  <si>
    <t>Mērķtiecīga organisko augšņu apmežošana lauksaimniecībā izmantojamās zemēs  </t>
  </si>
  <si>
    <t>99 </t>
  </si>
  <si>
    <t>3.1.6.5. </t>
  </si>
  <si>
    <t>Mērķtiecīga meža ieaudzēšana izstrādātajos kūdras laukos, tajā skaitā atjaunojot Latvijai raksturīgos pārmitro mežu biotopus </t>
  </si>
  <si>
    <t>3.1.6.6. </t>
  </si>
  <si>
    <t>Mazāk vērtīgo lauksaimniecībā izmantojamo zemju mērķtiecīga apmežošana </t>
  </si>
  <si>
    <t>186 </t>
  </si>
  <si>
    <t>3.1.6.7. </t>
  </si>
  <si>
    <t>Hidroloģiskā režīma uzlabošana slapjaiņos </t>
  </si>
  <si>
    <t>120 </t>
  </si>
  <si>
    <t>3.1.6.8. </t>
  </si>
  <si>
    <t>Kokaugu joslu stādījumi  </t>
  </si>
  <si>
    <t>22 </t>
  </si>
  <si>
    <t>38 </t>
  </si>
  <si>
    <t>3.1.6.9. </t>
  </si>
  <si>
    <t>Īscirtmeta atvasāji </t>
  </si>
  <si>
    <t>41 </t>
  </si>
  <si>
    <t>3.1.6.10. </t>
  </si>
  <si>
    <t>Koku grupas ganībās </t>
  </si>
  <si>
    <t>37 </t>
  </si>
  <si>
    <t>3.1.6.11. </t>
  </si>
  <si>
    <t>Koksnes ķīmiskās pārstrādes/koksnes šķiedras rūpnīcas būvniecība </t>
  </si>
  <si>
    <t>- </t>
  </si>
  <si>
    <t>komersanti </t>
  </si>
  <si>
    <t>700 </t>
  </si>
  <si>
    <t>3.1.6.12. </t>
  </si>
  <si>
    <t>Neproduktīvu audžu nomaiņa </t>
  </si>
  <si>
    <t>24 </t>
  </si>
  <si>
    <t>3.1.6.13. </t>
  </si>
  <si>
    <t>Bioogles izmantošana aramzemēs </t>
  </si>
  <si>
    <t>322 </t>
  </si>
  <si>
    <t>3.1.6.14. </t>
  </si>
  <si>
    <t>Skaidu plātņu rūpnīcas izveidošana </t>
  </si>
  <si>
    <t>3.1.6.15. </t>
  </si>
  <si>
    <t>Jaunaudžu kopšanas ciršu platības pieaugums </t>
  </si>
  <si>
    <t>ZM, LVM </t>
  </si>
  <si>
    <t>17 </t>
  </si>
  <si>
    <t>LVM </t>
  </si>
  <si>
    <t>Mērķtiecīgi atjaunotu meža platību pieaugums </t>
  </si>
  <si>
    <t>3.2.1.1 </t>
  </si>
  <si>
    <t>Noteikt pienākumu ieviest energopārvaldības sistēmas konkrētiem komersantiem un publiskajam sektoram </t>
  </si>
  <si>
    <r>
      <t> </t>
    </r>
    <r>
      <rPr>
        <sz val="11"/>
        <color rgb="FF000000"/>
        <rFont val="Cambria"/>
        <family val="1"/>
        <charset val="186"/>
      </rPr>
      <t>2024 </t>
    </r>
  </si>
  <si>
    <t>Jauns, obligāts, EED prasība</t>
  </si>
  <si>
    <t>BVKB </t>
  </si>
  <si>
    <t>3.2.1.2 </t>
  </si>
  <si>
    <t>Noteikt energoefektivitātes pienākumus lielākajiem enerģijas patērētājiem </t>
  </si>
  <si>
    <t>3.2.1.3 </t>
  </si>
  <si>
    <t>Izstrādāt metodoloģijas AE ražošanas un izmantošanas datu un energoefektivitātes pasākumu statistikas datu vākšanai, apstrādei un apkopošanai  </t>
  </si>
  <si>
    <t>Izstrādāta metodoloģija, ko CSP izmanto statistikas sagatavošanas ietvaros </t>
  </si>
  <si>
    <t>1,2 </t>
  </si>
  <si>
    <t>CSP </t>
  </si>
  <si>
    <t>3.2.1.4 </t>
  </si>
  <si>
    <t>Aktualizēt esošo un izstrādāt jaunu energoietaupījumu aprēķinu metodoloģiju visās nozarēs veiktajiem pasākumiem, t.sk. atbalsta programmām </t>
  </si>
  <si>
    <t>Izstrādāta aprēķinu metodoloģija </t>
  </si>
  <si>
    <t>0,5 </t>
  </si>
  <si>
    <t>uzņēmumu energoauditori </t>
  </si>
  <si>
    <t>pētnieki </t>
  </si>
  <si>
    <t>3.2.1.5 </t>
  </si>
  <si>
    <t>Noteikt pienākumu, modernizējot datu centrus, nodrošināt, ka modernizējamā datu centra energoefektivitātes rādītāji modernizācijas procesā netiek pasliktināti </t>
  </si>
  <si>
    <t>3.2.1.6 </t>
  </si>
  <si>
    <t>Plānošanas sistēmā pilnībā ieviest “energoefektivitātes pirmajā vietā” principa izvērtēšanu </t>
  </si>
  <si>
    <t>3.2.1.7 </t>
  </si>
  <si>
    <t>Turpināt dabasgāzes skaitītāju modernizāciju un ieviest viedos skaitītājus dabasgāzes patēriņa uzskaitei </t>
  </si>
  <si>
    <t>viedie skaitītāji ieviesti &gt;80% apkurei izmantotajai dabasgāzei </t>
  </si>
  <si>
    <t>5 </t>
  </si>
  <si>
    <t>3.2.1.8 </t>
  </si>
  <si>
    <t>Izstrādāt projekta īstenošanas rezultātā nodrošināto energoietaupījumu aprēķināšanas rīku </t>
  </si>
  <si>
    <t>Izstrādāts tiešsaistes rīks </t>
  </si>
  <si>
    <t>0,7 </t>
  </si>
  <si>
    <t>3.2.1.9 </t>
  </si>
  <si>
    <t>Veikt komersantu zināšanu un izpratnes veicināšanas pasākumus par energoefektivitātes prasībām gan kā tirgotājiem un ražotājiem, gan arī kā profesionālajiem lietotājiem </t>
  </si>
  <si>
    <t>LDDK </t>
  </si>
  <si>
    <t>LTRK </t>
  </si>
  <si>
    <t>3.2.1.10 </t>
  </si>
  <si>
    <t>Veikt sabiedrības informēšanas un izglītošanas pasākumi, lai veicinātu izturēšanās maiņu energoefektivitātes virzienā, t.sk., informējot sabiedrību par produktu energoefektivitāti </t>
  </si>
  <si>
    <t>0,04 </t>
  </si>
  <si>
    <t>3.2.1.11 </t>
  </si>
  <si>
    <t>Nodrošināt skolām iespēju ieviest klimata, energoefektivitātes kalkulatorus un mācīt skolēniem minimizēt šos rādītājus ar līmeņatzīmju principu, salīdzinot skolu sasniegto </t>
  </si>
  <si>
    <t>IZM </t>
  </si>
  <si>
    <t>3.2.1.12 </t>
  </si>
  <si>
    <t>Valsts un pašvaldību resora iestādēs ieviest vismaz 1 attālinātā darba dienu </t>
  </si>
  <si>
    <t>3.2.1.13 </t>
  </si>
  <si>
    <t>Analizēt papildus devumu mērķa izpildīšanā no esošām atbalsta programmas </t>
  </si>
  <si>
    <t>3.2.1.14 </t>
  </si>
  <si>
    <t>Noteikt pienākumu veikt uzņēmumu energoauditu definētiem  ūdenssaimniecības uzņēmumiem </t>
  </si>
  <si>
    <t>Jauns. Obligāts, 2024.g. Direktīvas par komunālo notekūdeņu attīrīšanu obligāta prasība</t>
  </si>
  <si>
    <r>
      <t>Izpildē iesaistītā institūcija</t>
    </r>
    <r>
      <rPr>
        <sz val="10"/>
        <color rgb="FF000000"/>
        <rFont val="Cambria"/>
        <family val="1"/>
        <charset val="186"/>
      </rPr>
      <t> </t>
    </r>
  </si>
  <si>
    <t>3.2.2.1 </t>
  </si>
  <si>
    <t>Noteikt enerģijas patēriņa monitoringa un enerģijas patēriņa samazināšanas pienākumu publiskām iestādēm </t>
  </si>
  <si>
    <t>1.9% enerģijas samazinājums katru gadu </t>
  </si>
  <si>
    <t>3.2.2.2 </t>
  </si>
  <si>
    <t>Nodrošināt finansiālu un zināšanu atbalstu pašvaldībām energoefektivitātes pasākumu veicināšanai un īstenošanai  </t>
  </si>
  <si>
    <t>2030  </t>
  </si>
  <si>
    <t>8 </t>
  </si>
  <si>
    <t>3.2.2.3 </t>
  </si>
  <si>
    <t>Izveidot publisko ēku sarakstu un ēkās izmantoto energodatu reģistru </t>
  </si>
  <si>
    <t>izveidots IKT risinājums </t>
  </si>
  <si>
    <t>3.2.2.4 </t>
  </si>
  <si>
    <t>Uzlabot publiskā sektora ēku energoefektivitāti, t.sk. atbalsta programmu ietvaros </t>
  </si>
  <si>
    <t>ikgadēji renovētas vismaz 3% no publisko ēku platības </t>
  </si>
  <si>
    <t>800 </t>
  </si>
  <si>
    <t>253,5 </t>
  </si>
  <si>
    <t>3.2.2.5 </t>
  </si>
  <si>
    <t>Uzlabot publisko ēku energoefektivitāti ar bioloģiskas izcelsmes materiāliem, vērtējot tehnisko un ekonomisko pamatojumu </t>
  </si>
  <si>
    <t>90 </t>
  </si>
  <si>
    <t>3.2.2.6 </t>
  </si>
  <si>
    <t>Veicināt oglekļa mazietilpīgas attīstības aspektu integrēšanu pilsētu un to aglomerāciju teritoriālajā plānošanā, t.sk. veicinot dabā balstītu risinājumu pēc iespējas plašāku ieviešanu </t>
  </si>
  <si>
    <t>Zaļo, dabā balstīto risinājumu prioretizēšana pašvaldību saistošajos noteikumos (kur iespējams) - projektu skaits – 10; </t>
  </si>
  <si>
    <t>informatīvi semināri par zaļajiem risinājumiem  - 5; </t>
  </si>
  <si>
    <t>zaļās infrastruktūras projekti - 5 </t>
  </si>
  <si>
    <t>3.2.2.7 </t>
  </si>
  <si>
    <t>Integrēt oglekļa mazietilpīgas attīstības aspektus pašvaldību attīstības plānošanas dokumentos </t>
  </si>
  <si>
    <t>3.2.2.8 </t>
  </si>
  <si>
    <t>Izstrādāt metodiku un atbilstošu datu bāzi reģionālo datu par SEG emisijām aprēķināšanai </t>
  </si>
  <si>
    <t>metodika </t>
  </si>
  <si>
    <t>0,069 </t>
  </si>
  <si>
    <t>datubāze </t>
  </si>
  <si>
    <t>3.2.2.9 </t>
  </si>
  <si>
    <t>Uzlabot sabiedrības un pašvaldību un plānošanas reģionu informētību un zināšanas par oglekļa mazietilpīgu attīstību, inovatīvajām tehnoloģijām </t>
  </si>
  <si>
    <t>0,093 </t>
  </si>
  <si>
    <t>3.2.2.10 </t>
  </si>
  <si>
    <t>Inovatīvu risinājumu attīstīšana un ieviešana  pašvaldību sniegtajos pakalpojumos energoefektivitātes uzlabošanai  </t>
  </si>
  <si>
    <t>vismaz -10% pakalpojuma izmaksas uz vienu klientu (€) vai -10% enerģijas patēriņš (MWh), vai -10% laika patēriņš (h) </t>
  </si>
  <si>
    <t>VARAM, </t>
  </si>
  <si>
    <t>6,1 </t>
  </si>
  <si>
    <t>3.2.3.1 </t>
  </si>
  <si>
    <t>Noteikt pienākumu visām jaunajām dzīvojamām un nedzīvojamām ēkām atbilst nulles emisiju ēkas nosacījumiem </t>
  </si>
  <si>
    <t>Normatīvais regulējums (būvnormatīvi) </t>
  </si>
  <si>
    <t>2026  </t>
  </si>
  <si>
    <t>Jauns, obligāta prasība, EPBD (Direktīva 2024/1275)</t>
  </si>
  <si>
    <t>3.2.3.2 </t>
  </si>
  <si>
    <t>Nodrošināt dzīvojamo māju, daudzdzīvokļu ēku vai nedzīvojamo ēku / būvju pieslēgšanos pie efektīvas CSAS ēku renovāciju ietvaros, t.sk. atbalsta programmu ietvaros </t>
  </si>
  <si>
    <t>no jauna pie efektīvas CSAS pieslēgtas vismaz 50 ēkas </t>
  </si>
  <si>
    <t>3,16 </t>
  </si>
  <si>
    <t>NAP2027 (VARAM jau īstenota atbalsta programma)</t>
  </si>
  <si>
    <t>finanšu </t>
  </si>
  <si>
    <t>institūcijas </t>
  </si>
  <si>
    <t>3.2.3.3 </t>
  </si>
  <si>
    <t>Noteikt pienākumu pieslēgt valsts un pašvaldību īpašumā esošās ēkas efektīvām CSAS, kur tas ir ekonomiski pamatoti </t>
  </si>
  <si>
    <t>Efektīvai CSA pieslēgtas vismaz 50 ēkas </t>
  </si>
  <si>
    <t>3.2.3.4 </t>
  </si>
  <si>
    <t>Uzlabot daudzdzīvokļu ēku energoefektivitāti, t.sk. atbalsta programmu ietvaros </t>
  </si>
  <si>
    <t>Valsts kase </t>
  </si>
  <si>
    <t>3.2.3.5 </t>
  </si>
  <si>
    <t>Daudzdzīvokļu ēku energoefektivitātes darbību ietvaros sniegt atbalstu enerģētikas nabadzības riskam pakļautajiem iedzīvotājiem </t>
  </si>
  <si>
    <t>3.2.3.6 </t>
  </si>
  <si>
    <t>Īstenot kvartālu renovāciju (ēku energoefektivitātes uzlabošana kvartālu mērogā), t.sk. atbalsta programmu ietvaros </t>
  </si>
  <si>
    <t>3.2.3.7 </t>
  </si>
  <si>
    <t>3.2.3.8 </t>
  </si>
  <si>
    <t>Uzlabot privātmāju energoefektivitāti, t.sk. atbalsta programmu ietvaros </t>
  </si>
  <si>
    <t>renovētas vismaz 5000 ēkas </t>
  </si>
  <si>
    <t>2,37 </t>
  </si>
  <si>
    <t>3.2.3.9 </t>
  </si>
  <si>
    <t>Veicināt daudzdzīvokļu dzīvojamo māju siltumapgādes sistēmu termoregulēšanas iekārtu uzstādīšanu, t.sk. atbalsta programmu ietvaros </t>
  </si>
  <si>
    <t>Uzstādītas termoregulēšanas un attālinātās uzskaites sistēmas 15% no atbalsta programmu ietvaros renovētajām daudzdzīvokļu ēkām </t>
  </si>
  <si>
    <t>53,5 </t>
  </si>
  <si>
    <t>3.2.3.10 </t>
  </si>
  <si>
    <t>Izstrādāt tipveida renovācijas projektus sērijveida daudzdzīvokļu dzīvojamām mājām </t>
  </si>
  <si>
    <t>Uzlabota energoefektivitāte 13450 mājokļiem </t>
  </si>
  <si>
    <t>3.2.3.11 </t>
  </si>
  <si>
    <t>Aktualizēt Ēku ilgtermiņa stratēģiju </t>
  </si>
  <si>
    <t>Nacionālais ēku fonda renovācijas plāns </t>
  </si>
  <si>
    <t>3.2.3.12 </t>
  </si>
  <si>
    <t>Mainīt lēmumu pieņemšanas kārtību par ēku renovācijas vai pieslēgšanas pie efektīvas CSAS veikšanu </t>
  </si>
  <si>
    <t>Samazināts nepieciešamais pozitīvo balsojumu apjoms lēmumu pieņemšanai </t>
  </si>
  <si>
    <t>3.2.3.13 </t>
  </si>
  <si>
    <t>Pārskatīt māju apsaimniekotāju pienākumus un tiesības energoefektivitātes jomā </t>
  </si>
  <si>
    <t>3.2.3.14 </t>
  </si>
  <si>
    <t>Attīstot ESKO tirgu, piesaistīt privātās investīcijas energoefektivitātes paaugstināšanas projektiem, novēršot ESKO tirgus nepilnības </t>
  </si>
  <si>
    <t>15  </t>
  </si>
  <si>
    <t>3.2.3.15 </t>
  </si>
  <si>
    <t>Attīstot PESKO iespējas, nodrošināt pašvaldību iesaisti energoefektivitātes paaugstināšanā projektu atbalstīšanā </t>
  </si>
  <si>
    <t>Uzsākta PESKO darbība </t>
  </si>
  <si>
    <t> 15 </t>
  </si>
  <si>
    <t>3.2.3.16 </t>
  </si>
  <si>
    <t>Turpināt “Dzīvo siltāk” programmas īstenošanu </t>
  </si>
  <si>
    <t>0,75 </t>
  </si>
  <si>
    <t>3.2.3.17 </t>
  </si>
  <si>
    <t>NPP ietvaros izvērtēt dzīvojamām mājām (vai to daļām), kurās ir veikti energoefektivitātes uzlabošanas pasākumi, piemēroto normatīvo regulējumu </t>
  </si>
  <si>
    <t>3.2.3.18 </t>
  </si>
  <si>
    <t>Izvērtēt  un veicināt rūpnieciski ražotu paneļu izmantošanu DME energoefektivitātei tipveida projektos, t.sk. nepieciešamo standartizācijas pasākumu novērtējums </t>
  </si>
  <si>
    <t>3.2.3.19 </t>
  </si>
  <si>
    <t>Rast risinājumus koka ēku būvniecības atbalstīšanai </t>
  </si>
  <si>
    <t>Informatīvais ziņojums </t>
  </si>
  <si>
    <t>3.2.3.20 </t>
  </si>
  <si>
    <t>Attīstības finanšu institūcijas Altum kapacitātes stiprināšana, to pārveidojot pēc vienas pieturas aģentūras principa </t>
  </si>
  <si>
    <t>3.2.3.21 </t>
  </si>
  <si>
    <t>Noteikt pienākumu ēkām, kas neatbilst energoefektivitātes minimālajām prasībām, izstrādāt tehnisko dokumentāciju </t>
  </si>
  <si>
    <t>Nodrošināt jaunu atkrastes vēja parku attīstību saskaņā ar  Jūras plānojumu 2030</t>
  </si>
  <si>
    <t>Nodrošināt biomasas un atkritumu CHP, sabalansējot nacionālās drošības, tautsaimniecības un vides aspektus </t>
  </si>
  <si>
    <t>Jauns alternatīvs</t>
  </si>
  <si>
    <t>3.1.4.10</t>
  </si>
  <si>
    <t>3.1.4.11</t>
  </si>
  <si>
    <t>Pārskatīt derīguma termiņa ierobežojumus atsevišķām produktu grupām: piem. kafijai, tējai</t>
  </si>
  <si>
    <t>Palielināt no atkritumiem iegūtā kurināmā izmantošanu (NAIK)</t>
  </si>
  <si>
    <t>Palielināt atkritumos iegūtā kurināmā izmantošanu līdz                                     200 000 t gadā</t>
  </si>
  <si>
    <t>KEM                  VARAM </t>
  </si>
  <si>
    <t>Palielināt nolietoto transportlīdzekļu (NTL) apstrādi, pārstrādi un detaļu atkalizmantojamību</t>
  </si>
  <si>
    <t>Veicināt neiepakoto (lejamo/beramo) produktu un izstrādājumu laišanu tirgū</t>
  </si>
  <si>
    <t>3.1.4.12</t>
  </si>
  <si>
    <t>3.1.4.13</t>
  </si>
  <si>
    <t>Alternatīvā aizstāts ar 3.1.3.3.</t>
  </si>
  <si>
    <t>Alternatīvā aiz-stāts ar 3.1.3.3.</t>
  </si>
  <si>
    <t xml:space="preserve">CO2 nodoklis nerenovētām mājām/īpaši paaugstināts NĪN nerenovētām mājām </t>
  </si>
  <si>
    <t>3.1.6.16. </t>
  </si>
  <si>
    <t>3.1.6.17. </t>
  </si>
  <si>
    <t>3.1.6.18. </t>
  </si>
  <si>
    <t>3.1.6.19. </t>
  </si>
  <si>
    <t>3.1.6.20. </t>
  </si>
  <si>
    <t>3.1.6.21. </t>
  </si>
  <si>
    <t xml:space="preserve"> Mežistrādes apjoma samazināšana</t>
  </si>
  <si>
    <t>Ierobežojumi zālāju pārveidošanai par aramzemi</t>
  </si>
  <si>
    <t>SEG emisiju un CO2 piesaistes samazinājuma nodoklis visām mežsaimniecības darbībām</t>
  </si>
  <si>
    <t>DRN celšana par kūdras ieguvi</t>
  </si>
  <si>
    <t>Rezultāts</t>
  </si>
  <si>
    <t>Ietekmes uz vidi</t>
  </si>
  <si>
    <t>SEG ietaupījums (kt)</t>
  </si>
  <si>
    <t>Bioloģiskā daudzveidība, īpaši aizsargājamās dabas teritorijas, sugas un biotopi</t>
  </si>
  <si>
    <t xml:space="preserve">Meža resursi </t>
  </si>
  <si>
    <t>Ūdens resursi un to kvalitāte</t>
  </si>
  <si>
    <t>Augsne</t>
  </si>
  <si>
    <t>Atmosfēras gaisa kvalitāte</t>
  </si>
  <si>
    <t>Ainavas, kultūr-vēsturiskie objekti</t>
  </si>
  <si>
    <t>Troksnis</t>
  </si>
  <si>
    <t>Klimata pārmaiņas*</t>
  </si>
  <si>
    <t>X</t>
  </si>
  <si>
    <t>Summa:</t>
  </si>
  <si>
    <t xml:space="preserve">SEG emisiju ietaupījums, kt/gadā </t>
  </si>
  <si>
    <t>Bioloģiskā daudzveidība, īpaši aizsargājamās dabas teritorijas, sugas un biotopi*</t>
  </si>
  <si>
    <t>Meža resursi**</t>
  </si>
  <si>
    <t>Pēc Plāna perioda</t>
  </si>
  <si>
    <t xml:space="preserve">Visu atkritumu WEM pasākumu kopējais ietaupījums 2030.g (viena gada ietvaros) ir 36.12 kT CO2 </t>
  </si>
  <si>
    <t>NEKP pasākumu ietaupījums 2030.g (viena gada ietvaros) pret WEM scenāriju ir 4.48 kT CO2 ekv.</t>
  </si>
  <si>
    <t>ND</t>
  </si>
  <si>
    <t>līdz 0.15 kt CH4 = 12 kt CO2 *</t>
  </si>
  <si>
    <t>Rezultāti</t>
  </si>
  <si>
    <t>SEG emisiju ietaupījums (kt)</t>
  </si>
  <si>
    <t xml:space="preserve">Klimata pārmaiņas </t>
  </si>
  <si>
    <t>SEG ietaupījums (2030.gadā,kt CO2 ekv., )</t>
  </si>
  <si>
    <t>SEG ietaupījums (kumulatīvā ietekme 2026.-2030., kt CO2 ekv.)</t>
  </si>
  <si>
    <t>Klimata pārmaiņas *</t>
  </si>
  <si>
    <t>3.1.6.1 .</t>
  </si>
  <si>
    <t>Paludikultūru biomasas produktu audzēšana fosilo kurināmo aizvietošanā (ietekme uz enerģētikas sektoru)</t>
  </si>
  <si>
    <t>PF         MFF</t>
  </si>
  <si>
    <t>OSS                 MFF</t>
  </si>
  <si>
    <t>Radīti risinājumi renovācijas tempa intensifikācijai </t>
  </si>
  <si>
    <t>Izpildē         iesaistītā             institūcija </t>
  </si>
  <si>
    <r>
      <t>nepiecie-</t>
    </r>
    <r>
      <rPr>
        <sz val="10"/>
        <color rgb="FF000000"/>
        <rFont val="Cambria"/>
        <family val="1"/>
        <charset val="186"/>
      </rPr>
      <t> šamās </t>
    </r>
  </si>
  <si>
    <t>nepiecie- šamās </t>
  </si>
  <si>
    <t>iezīmētās </t>
  </si>
  <si>
    <t>Izpildē                 iesaistītā                 institūcija</t>
  </si>
  <si>
    <t>Rezultatīvais             rādītājs            (tūkst. ha)</t>
  </si>
  <si>
    <t>Izpildē            iesaistītā              institūcija</t>
  </si>
  <si>
    <t>Izpildes termiņš </t>
  </si>
  <si>
    <t>CO2 nodoklis nerenovētām mājām/īpaši paaugstināts NĪN nerenovētām mājām (aizstāj 3.2.3.17.)</t>
  </si>
  <si>
    <t>Vispārējs EPS (kā spēkā esošajā NEKP), kur atbildīgās puses ir lielākie elektroenerģija, siltumenerģijas, dabasgāzes, transporta enerģijas tirgotāji. Aizstāj 3.1.3.18 un 3.1.3.21.</t>
  </si>
  <si>
    <t>3.2.3.22</t>
  </si>
  <si>
    <t>3.2.3.23</t>
  </si>
  <si>
    <t>3.2.3.24</t>
  </si>
  <si>
    <t>Alternatīvā aizstāts ar 3.2.3.22.</t>
  </si>
  <si>
    <t>Atcelt samazināto PVN siltumenerģijai (CSA un koksnes kurināmajam); aizstāj pasākumus 3.2.3.4.-3.2.3.6.</t>
  </si>
  <si>
    <t>Atcelt samazināto PVN siltumenerģijai (CSA un koksnes kurināmajam); aizstāj daudzdzīvokļu ēku renovācijas pasākumus 3.2.3.4.-3.2.3.6.</t>
  </si>
  <si>
    <t>Alternatīvā aizstāts ar 3.2.3.7. un 3.2.3.23.</t>
  </si>
  <si>
    <t>Alternatīvā aizstāts ar 3.2.3.24.</t>
  </si>
  <si>
    <t>*</t>
  </si>
  <si>
    <t>Pozitīvās ietekmes uz klimata pārmaiņām izteiktas procentos no visu pasākumu kopējā SEG emisiju ietaupījuma: 13591,87 kt.</t>
  </si>
  <si>
    <t>**</t>
  </si>
  <si>
    <t>***</t>
  </si>
  <si>
    <t>Ietekmes uz biodaudzveidību izteiktas platības procentos pret visu pasākumu kopējo platību: 704 tūkst.ha.</t>
  </si>
  <si>
    <t>Ietekmes uz meža resursiem izteiktas platības procentos pret visu pasākumu kopējo platību: 704 tūkst.ha.</t>
  </si>
  <si>
    <t>Meža resursi</t>
  </si>
  <si>
    <t>Alternatīva: samazināt vai atteikties</t>
  </si>
  <si>
    <t>Pozitīvās ietekmes uz gaisa kvalitāti pieņemtas proporcionālas ietekmei uz klimata pārmaiņām.</t>
  </si>
  <si>
    <t>Atmosfēras gaisa kvalitāte*</t>
  </si>
  <si>
    <t>Klimata pārmaiņas**</t>
  </si>
  <si>
    <t>Alternatīva: samazināt vai atteikties****</t>
  </si>
  <si>
    <t>****</t>
  </si>
  <si>
    <t>Alternatīva: samazināt****</t>
  </si>
  <si>
    <t>Noteikt pienākumu nepastāvīgās  elektroenerģijas ražošanas stacijām ar kopējo jaudu &gt;50MW obligāti nodrošināt akumulācijas vai balansēšanas risinājumus, tai skaitā, ūdeņraža ražošanas iekārtas </t>
  </si>
  <si>
    <r>
      <t>iezīmētās</t>
    </r>
    <r>
      <rPr>
        <sz val="10"/>
        <rFont val="Cambria"/>
        <family val="1"/>
        <charset val="186"/>
      </rPr>
      <t> </t>
    </r>
  </si>
  <si>
    <t>Palielināt uzlādes staciju / punktu skaitu </t>
  </si>
  <si>
    <t>izstrādāts pētījums uzlādes punktu izvietojumam </t>
  </si>
  <si>
    <t>37,76 </t>
  </si>
  <si>
    <t>izbūvēti 300 lieljaudas uzlādes punkti </t>
  </si>
  <si>
    <t>12000 mikromobilitātes rīki </t>
  </si>
  <si>
    <t>Izpildē iesaistītā    institūcija </t>
  </si>
  <si>
    <t>Izpildes     termiņš </t>
  </si>
  <si>
    <r>
      <rPr>
        <b/>
        <sz val="10"/>
        <color rgb="FF000000"/>
        <rFont val="Cambria"/>
        <family val="1"/>
        <charset val="186"/>
      </rPr>
      <t>nepiecie-šamās</t>
    </r>
    <r>
      <rPr>
        <sz val="10"/>
        <color rgb="FF000000"/>
        <rFont val="Cambria"/>
        <family val="1"/>
        <charset val="186"/>
      </rPr>
      <t> </t>
    </r>
  </si>
  <si>
    <t>Augsne*</t>
  </si>
  <si>
    <t>Pozitīvās ietekmes uz augsni intensitātei trūkst kritērija, tāpēc vienkārši atzīmēts, kuriem pasākumiem ir pozitīva ietekme, kas jau konstatēts KLP SP stratēģiskajā ietekmes uz vidi novērtējumā.</t>
  </si>
  <si>
    <t>Negatīvā ietekme uz gaisa kvalitāti pielīdzināta ietekmei uz klimata pārmaiņām.</t>
  </si>
  <si>
    <t>Negatīvā ietekme uz klimata pārmaiņām pielīdzināta pozitīvajai ietekmei 1.alternatīvā.</t>
  </si>
  <si>
    <t>Augsne***</t>
  </si>
  <si>
    <t>Atmosfēras gaisa kvalitāte****</t>
  </si>
  <si>
    <t>Klimata pār-maiņas*****</t>
  </si>
  <si>
    <t>N/D</t>
  </si>
  <si>
    <t>Ietekmes uz augsni izteiktas platības procentos pret visu pasākumu kopējo platību: 704 tūkst.ha.</t>
  </si>
  <si>
    <t>Ietekmes uz gaisa kvalitāti izteiktas platības procentos pret visu pasākumu kopējo platību: 704 tūkst.ha.</t>
  </si>
  <si>
    <t>*****</t>
  </si>
  <si>
    <t>******</t>
  </si>
  <si>
    <t>Summārā platība pārsniedz Latvijas platību, jo vienās un tajās pašās platībās tiek īstenoti vairāki pasākumi, kuriem ir katram sava ietekme.</t>
  </si>
  <si>
    <t>Pozitīvās ietekmes uz ūdeņiem intensitātei trūkst kritērija, tāpēc vienkārši atzīmēts, kuriem pasākumiem ir pozitīva ietekme.</t>
  </si>
  <si>
    <t>Ūdens resursi un to kvalitāte*</t>
  </si>
  <si>
    <t>Klimata pār-maiņas**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</si>
</sst>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3" x14ac:knownFonts="1">
    <font>
      <sz val="11"/>
      <color theme="1"/>
      <name val="Aptos Narrow"/>
      <family val="2"/>
      <charset val="186"/>
      <scheme val="minor"/>
    </font>
    <font>
      <b/>
      <sz val="10"/>
      <name val="Cambria"/>
      <family val="1"/>
      <charset val="186"/>
    </font>
    <font>
      <sz val="10"/>
      <name val="Cambria"/>
      <family val="1"/>
      <charset val="186"/>
    </font>
    <font>
      <vertAlign val="superscript"/>
      <sz val="8"/>
      <name val="Cambria"/>
      <family val="1"/>
      <charset val="186"/>
    </font>
    <font>
      <sz val="11"/>
      <name val="Cambria"/>
      <family val="1"/>
      <charset val="186"/>
    </font>
    <font>
      <vertAlign val="superscript"/>
      <sz val="8.5"/>
      <name val="Cambria"/>
      <family val="1"/>
      <charset val="186"/>
    </font>
    <font>
      <strike/>
      <sz val="11"/>
      <color rgb="FF0078D4"/>
      <name val="Cambria"/>
      <family val="1"/>
      <charset val="186"/>
    </font>
    <font>
      <sz val="11"/>
      <name val="Calibri"/>
      <family val="2"/>
      <charset val="186"/>
    </font>
    <font>
      <sz val="10"/>
      <color rgb="FF000000"/>
      <name val="Cambria"/>
      <family val="1"/>
      <charset val="186"/>
    </font>
    <font>
      <sz val="11"/>
      <color rgb="FF000000"/>
      <name val="Cambria"/>
      <family val="1"/>
      <charset val="186"/>
    </font>
    <font>
      <b/>
      <sz val="10"/>
      <color rgb="FF000000"/>
      <name val="Cambria"/>
      <family val="1"/>
      <charset val="186"/>
    </font>
    <font>
      <u/>
      <sz val="11"/>
      <name val="Cambria"/>
      <family val="1"/>
      <charset val="186"/>
    </font>
    <font>
      <i/>
      <sz val="11"/>
      <color rgb="FF000000"/>
      <name val="Cambria"/>
      <family val="1"/>
      <charset val="186"/>
    </font>
    <font>
      <b/>
      <sz val="11"/>
      <color theme="1"/>
      <name val="Aptos Narrow"/>
      <family val="2"/>
      <charset val="186"/>
      <scheme val="minor"/>
    </font>
    <font>
      <sz val="12"/>
      <color theme="1"/>
      <name val="Aptos Narrow"/>
      <family val="2"/>
      <charset val="186"/>
      <scheme val="minor"/>
    </font>
    <font>
      <sz val="16"/>
      <color theme="1"/>
      <name val="Aptos Narrow"/>
      <family val="2"/>
      <charset val="186"/>
      <scheme val="minor"/>
    </font>
    <font>
      <b/>
      <sz val="10"/>
      <color rgb="FF000000"/>
      <name val="Cambria"/>
      <family val="1"/>
      <charset val="186"/>
    </font>
    <font>
      <sz val="11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Cambria"/>
      <family val="1"/>
      <charset val="186"/>
    </font>
    <font>
      <sz val="11"/>
      <name val="Aptos Narrow"/>
      <family val="2"/>
      <charset val="186"/>
      <scheme val="minor"/>
    </font>
    <font>
      <sz val="11"/>
      <color theme="1"/>
      <name val="Cambria"/>
      <family val="1"/>
      <charset val="186"/>
    </font>
    <font>
      <b/>
      <sz val="11"/>
      <color theme="1"/>
      <name val="Cambria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80">
    <xf numFmtId="0" fontId="0" fillId="0" borderId="0" xfId="0"/>
    <xf numFmtId="0" fontId="8" fillId="2" borderId="2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justify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justify" vertical="center" wrapText="1"/>
    </xf>
    <xf numFmtId="0" fontId="0" fillId="4" borderId="9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1" fontId="0" fillId="0" borderId="33" xfId="0" applyNumberFormat="1" applyBorder="1"/>
    <xf numFmtId="0" fontId="0" fillId="0" borderId="33" xfId="0" applyBorder="1"/>
    <xf numFmtId="2" fontId="0" fillId="0" borderId="33" xfId="0" applyNumberFormat="1" applyBorder="1"/>
    <xf numFmtId="0" fontId="0" fillId="2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18" fillId="0" borderId="33" xfId="0" applyFont="1" applyBorder="1"/>
    <xf numFmtId="0" fontId="10" fillId="0" borderId="1" xfId="0" applyFont="1" applyBorder="1" applyAlignment="1">
      <alignment horizontal="center" vertical="center" wrapText="1"/>
    </xf>
    <xf numFmtId="164" fontId="0" fillId="0" borderId="33" xfId="0" applyNumberFormat="1" applyBorder="1"/>
    <xf numFmtId="0" fontId="18" fillId="0" borderId="33" xfId="0" applyFont="1" applyBorder="1" applyAlignment="1">
      <alignment vertical="center"/>
    </xf>
    <xf numFmtId="0" fontId="0" fillId="0" borderId="33" xfId="0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0" xfId="0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21" fillId="0" borderId="32" xfId="0" applyNumberFormat="1" applyFont="1" applyBorder="1" applyAlignment="1">
      <alignment horizontal="center" vertical="center"/>
    </xf>
    <xf numFmtId="1" fontId="21" fillId="0" borderId="32" xfId="0" applyNumberFormat="1" applyFont="1" applyBorder="1" applyAlignment="1">
      <alignment horizontal="center" vertical="center"/>
    </xf>
    <xf numFmtId="1" fontId="21" fillId="0" borderId="32" xfId="0" applyNumberFormat="1" applyFont="1" applyBorder="1" applyAlignment="1">
      <alignment horizontal="center"/>
    </xf>
    <xf numFmtId="0" fontId="0" fillId="0" borderId="32" xfId="0" applyBorder="1"/>
    <xf numFmtId="2" fontId="0" fillId="0" borderId="32" xfId="0" applyNumberFormat="1" applyBorder="1"/>
    <xf numFmtId="1" fontId="0" fillId="0" borderId="0" xfId="0" applyNumberFormat="1"/>
    <xf numFmtId="1" fontId="0" fillId="0" borderId="33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" fontId="0" fillId="0" borderId="32" xfId="0" applyNumberFormat="1" applyBorder="1"/>
    <xf numFmtId="0" fontId="8" fillId="2" borderId="32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left" vertical="center" wrapText="1"/>
    </xf>
    <xf numFmtId="1" fontId="9" fillId="2" borderId="32" xfId="0" applyNumberFormat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2" fontId="9" fillId="2" borderId="32" xfId="0" applyNumberFormat="1" applyFont="1" applyFill="1" applyBorder="1" applyAlignment="1">
      <alignment horizontal="center" vertical="center" wrapText="1"/>
    </xf>
    <xf numFmtId="1" fontId="9" fillId="5" borderId="32" xfId="0" applyNumberFormat="1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2" fontId="9" fillId="5" borderId="32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2" fontId="0" fillId="0" borderId="32" xfId="0" applyNumberFormat="1" applyBorder="1" applyAlignment="1">
      <alignment horizontal="center"/>
    </xf>
    <xf numFmtId="0" fontId="9" fillId="7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0" fontId="9" fillId="5" borderId="2" xfId="0" applyFont="1" applyFill="1" applyBorder="1" applyAlignment="1">
      <alignment horizontal="justify" vertical="center" wrapText="1"/>
    </xf>
    <xf numFmtId="0" fontId="9" fillId="5" borderId="2" xfId="0" applyFont="1" applyFill="1" applyBorder="1" applyAlignment="1">
      <alignment horizontal="left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/>
    <xf numFmtId="0" fontId="8" fillId="5" borderId="30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justify" vertical="center" wrapText="1"/>
    </xf>
    <xf numFmtId="0" fontId="9" fillId="5" borderId="31" xfId="0" applyFont="1" applyFill="1" applyBorder="1" applyAlignment="1">
      <alignment horizontal="left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2" fontId="19" fillId="0" borderId="32" xfId="0" applyNumberFormat="1" applyFont="1" applyBorder="1" applyAlignment="1">
      <alignment horizontal="center" vertical="center" wrapText="1"/>
    </xf>
    <xf numFmtId="2" fontId="0" fillId="0" borderId="32" xfId="0" applyNumberForma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32" xfId="0" applyFont="1" applyBorder="1" applyAlignment="1">
      <alignment vertical="center" wrapText="1"/>
    </xf>
    <xf numFmtId="1" fontId="19" fillId="0" borderId="3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2" fontId="0" fillId="0" borderId="0" xfId="0" applyNumberFormat="1"/>
    <xf numFmtId="1" fontId="0" fillId="8" borderId="3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0" borderId="0" xfId="0" applyAlignment="1">
      <alignment wrapText="1"/>
    </xf>
    <xf numFmtId="0" fontId="0" fillId="0" borderId="0" xfId="0"/>
    <xf numFmtId="0" fontId="9" fillId="3" borderId="2" xfId="0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3" borderId="3" xfId="0" applyFill="1" applyBorder="1"/>
    <xf numFmtId="0" fontId="20" fillId="3" borderId="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0" borderId="32" xfId="0" applyBorder="1" applyAlignment="1">
      <alignment horizontal="center" vertical="center" wrapText="1"/>
    </xf>
    <xf numFmtId="2" fontId="0" fillId="0" borderId="32" xfId="0" applyNumberFormat="1" applyBorder="1" applyAlignment="1">
      <alignment horizontal="center" vertical="center" wrapText="1"/>
    </xf>
    <xf numFmtId="1" fontId="0" fillId="0" borderId="32" xfId="0" applyNumberFormat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3" fillId="0" borderId="49" xfId="0" applyFont="1" applyBorder="1" applyAlignment="1">
      <alignment horizontal="center" wrapText="1"/>
    </xf>
    <xf numFmtId="0" fontId="14" fillId="0" borderId="49" xfId="0" applyFont="1" applyBorder="1" applyAlignment="1">
      <alignment horizontal="center" vertical="center" textRotation="90"/>
    </xf>
    <xf numFmtId="0" fontId="10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" fontId="0" fillId="0" borderId="1" xfId="0" quotePrefix="1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3" fillId="0" borderId="6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1" fontId="21" fillId="0" borderId="32" xfId="0" applyNumberFormat="1" applyFont="1" applyBorder="1" applyAlignment="1">
      <alignment horizontal="center" vertical="center"/>
    </xf>
    <xf numFmtId="164" fontId="21" fillId="0" borderId="32" xfId="0" applyNumberFormat="1" applyFon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wrapText="1"/>
    </xf>
    <xf numFmtId="2" fontId="19" fillId="0" borderId="32" xfId="0" applyNumberFormat="1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1" fontId="21" fillId="0" borderId="32" xfId="0" applyNumberFormat="1" applyFont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left" vertical="center" wrapText="1"/>
    </xf>
    <xf numFmtId="1" fontId="9" fillId="2" borderId="32" xfId="0" applyNumberFormat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1" fontId="10" fillId="0" borderId="42" xfId="0" applyNumberFormat="1" applyFont="1" applyBorder="1" applyAlignment="1">
      <alignment horizontal="center" vertical="center" wrapText="1"/>
    </xf>
    <xf numFmtId="0" fontId="13" fillId="0" borderId="44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0" fillId="0" borderId="4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left" vertical="center" wrapText="1"/>
    </xf>
    <xf numFmtId="1" fontId="9" fillId="5" borderId="32" xfId="0" applyNumberFormat="1" applyFont="1" applyFill="1" applyBorder="1" applyAlignment="1">
      <alignment horizontal="center" vertical="center" wrapText="1"/>
    </xf>
    <xf numFmtId="2" fontId="9" fillId="5" borderId="32" xfId="0" applyNumberFormat="1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2" fontId="9" fillId="2" borderId="3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9" fillId="2" borderId="1" xfId="0" applyFont="1" applyFill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1" fontId="21" fillId="6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21" fillId="6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justify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justify" vertical="center" wrapText="1"/>
    </xf>
    <xf numFmtId="0" fontId="9" fillId="4" borderId="3" xfId="0" applyFont="1" applyFill="1" applyBorder="1" applyAlignment="1">
      <alignment horizontal="justify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justify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justify" vertical="center" wrapText="1"/>
    </xf>
    <xf numFmtId="0" fontId="9" fillId="5" borderId="6" xfId="0" applyFont="1" applyFill="1" applyBorder="1" applyAlignment="1">
      <alignment horizontal="justify" vertical="center" wrapText="1"/>
    </xf>
    <xf numFmtId="0" fontId="9" fillId="5" borderId="3" xfId="0" applyFont="1" applyFill="1" applyBorder="1" applyAlignment="1">
      <alignment horizontal="justify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9"/>
  <sheetViews>
    <sheetView zoomScaleNormal="100" workbookViewId="0">
      <pane xSplit="16710" ySplit="2660" topLeftCell="J100" activePane="bottomLeft"/>
      <selection sqref="A1:XFD1048576"/>
      <selection pane="topRight" activeCell="R3" sqref="R3:R9"/>
      <selection pane="bottomLeft" activeCell="B8" sqref="B8:B9"/>
      <selection pane="bottomRight" activeCell="R105" sqref="R105:R106"/>
    </sheetView>
  </sheetViews>
  <sheetFormatPr defaultRowHeight="14.5" x14ac:dyDescent="0.35"/>
  <cols>
    <col min="1" max="1" width="9" customWidth="1"/>
    <col min="2" max="2" width="45.81640625" customWidth="1"/>
    <col min="3" max="3" width="42.81640625" customWidth="1"/>
    <col min="4" max="4" width="15.7265625" customWidth="1"/>
    <col min="9" max="9" width="22.36328125" style="31" customWidth="1"/>
    <col min="10" max="10" width="10.453125" customWidth="1"/>
    <col min="11" max="11" width="13.7265625" customWidth="1"/>
    <col min="15" max="15" width="9.7265625" customWidth="1"/>
    <col min="16" max="16" width="11.08984375" customWidth="1"/>
    <col min="18" max="18" width="10.7265625" customWidth="1"/>
  </cols>
  <sheetData>
    <row r="1" spans="1:18" ht="26.25" customHeight="1" thickBot="1" x14ac:dyDescent="0.4">
      <c r="A1" s="237" t="s">
        <v>0</v>
      </c>
      <c r="B1" s="239" t="s">
        <v>1</v>
      </c>
      <c r="C1" s="239" t="s">
        <v>2</v>
      </c>
      <c r="D1" s="239" t="s">
        <v>3</v>
      </c>
      <c r="E1" s="239" t="s">
        <v>4</v>
      </c>
      <c r="F1" s="241" t="s">
        <v>5</v>
      </c>
      <c r="G1" s="242"/>
      <c r="H1" s="242"/>
      <c r="I1" s="236" t="s">
        <v>6</v>
      </c>
      <c r="J1" s="114" t="s">
        <v>663</v>
      </c>
      <c r="K1" s="186" t="s">
        <v>664</v>
      </c>
      <c r="L1" s="186"/>
      <c r="M1" s="186"/>
      <c r="N1" s="186"/>
      <c r="O1" s="186"/>
      <c r="P1" s="186"/>
      <c r="Q1" s="186"/>
      <c r="R1" s="186"/>
    </row>
    <row r="2" spans="1:18" ht="111.75" customHeight="1" thickBot="1" x14ac:dyDescent="0.4">
      <c r="A2" s="238"/>
      <c r="B2" s="240"/>
      <c r="C2" s="240"/>
      <c r="D2" s="240"/>
      <c r="E2" s="240"/>
      <c r="F2" s="114" t="s">
        <v>7</v>
      </c>
      <c r="G2" s="114" t="s">
        <v>728</v>
      </c>
      <c r="H2" s="133" t="s">
        <v>8</v>
      </c>
      <c r="I2" s="236"/>
      <c r="J2" s="114" t="s">
        <v>665</v>
      </c>
      <c r="K2" s="114" t="s">
        <v>666</v>
      </c>
      <c r="L2" s="52" t="s">
        <v>667</v>
      </c>
      <c r="M2" s="52" t="s">
        <v>668</v>
      </c>
      <c r="N2" s="52" t="s">
        <v>669</v>
      </c>
      <c r="O2" s="52" t="s">
        <v>722</v>
      </c>
      <c r="P2" s="52" t="s">
        <v>671</v>
      </c>
      <c r="Q2" s="52" t="s">
        <v>672</v>
      </c>
      <c r="R2" s="130" t="s">
        <v>723</v>
      </c>
    </row>
    <row r="3" spans="1:18" ht="28.5" thickBot="1" x14ac:dyDescent="0.4">
      <c r="A3" s="218" t="s">
        <v>9</v>
      </c>
      <c r="B3" s="220" t="s">
        <v>10</v>
      </c>
      <c r="C3" s="111" t="s">
        <v>11</v>
      </c>
      <c r="D3" s="222" t="s">
        <v>12</v>
      </c>
      <c r="E3" s="222" t="s">
        <v>13</v>
      </c>
      <c r="F3" s="222" t="s">
        <v>14</v>
      </c>
      <c r="G3" s="222" t="s">
        <v>14</v>
      </c>
      <c r="H3" s="134" t="s">
        <v>15</v>
      </c>
      <c r="I3" s="180" t="s">
        <v>16</v>
      </c>
      <c r="J3" s="187">
        <v>31.3</v>
      </c>
      <c r="K3" s="177">
        <v>0</v>
      </c>
      <c r="L3" s="177">
        <v>0</v>
      </c>
      <c r="M3" s="177">
        <v>0</v>
      </c>
      <c r="N3" s="177">
        <v>0</v>
      </c>
      <c r="O3" s="188">
        <v>0.23</v>
      </c>
      <c r="P3" s="177">
        <v>0</v>
      </c>
      <c r="Q3" s="177">
        <v>0</v>
      </c>
      <c r="R3" s="183">
        <f>J3/135.9187</f>
        <v>0.23028472167553105</v>
      </c>
    </row>
    <row r="4" spans="1:18" ht="15" thickBot="1" x14ac:dyDescent="0.4">
      <c r="A4" s="229"/>
      <c r="B4" s="230"/>
      <c r="C4" s="112" t="s">
        <v>17</v>
      </c>
      <c r="D4" s="231"/>
      <c r="E4" s="231"/>
      <c r="F4" s="231"/>
      <c r="G4" s="231"/>
      <c r="H4" s="135" t="s">
        <v>18</v>
      </c>
      <c r="I4" s="180"/>
      <c r="J4" s="187"/>
      <c r="K4" s="177"/>
      <c r="L4" s="177"/>
      <c r="M4" s="177"/>
      <c r="N4" s="177"/>
      <c r="O4" s="189"/>
      <c r="P4" s="177"/>
      <c r="Q4" s="177"/>
      <c r="R4" s="184"/>
    </row>
    <row r="5" spans="1:18" ht="15" thickBot="1" x14ac:dyDescent="0.4">
      <c r="A5" s="219"/>
      <c r="B5" s="221"/>
      <c r="C5" s="136"/>
      <c r="D5" s="223"/>
      <c r="E5" s="223"/>
      <c r="F5" s="223"/>
      <c r="G5" s="223"/>
      <c r="H5" s="137" t="s">
        <v>19</v>
      </c>
      <c r="I5" s="180"/>
      <c r="J5" s="187"/>
      <c r="K5" s="177"/>
      <c r="L5" s="177"/>
      <c r="M5" s="177"/>
      <c r="N5" s="177"/>
      <c r="O5" s="189"/>
      <c r="P5" s="177"/>
      <c r="Q5" s="177"/>
      <c r="R5" s="184"/>
    </row>
    <row r="6" spans="1:18" ht="28.5" thickBot="1" x14ac:dyDescent="0.4">
      <c r="A6" s="218" t="s">
        <v>20</v>
      </c>
      <c r="B6" s="220" t="s">
        <v>21</v>
      </c>
      <c r="C6" s="111" t="s">
        <v>22</v>
      </c>
      <c r="D6" s="222" t="s">
        <v>12</v>
      </c>
      <c r="E6" s="222" t="s">
        <v>23</v>
      </c>
      <c r="F6" s="138" t="s">
        <v>24</v>
      </c>
      <c r="G6" s="138" t="s">
        <v>25</v>
      </c>
      <c r="H6" s="134" t="s">
        <v>26</v>
      </c>
      <c r="I6" s="180" t="s">
        <v>16</v>
      </c>
      <c r="J6" s="187"/>
      <c r="K6" s="177"/>
      <c r="L6" s="177"/>
      <c r="M6" s="177"/>
      <c r="N6" s="177"/>
      <c r="O6" s="189"/>
      <c r="P6" s="177"/>
      <c r="Q6" s="177"/>
      <c r="R6" s="184"/>
    </row>
    <row r="7" spans="1:18" ht="32.25" customHeight="1" thickBot="1" x14ac:dyDescent="0.4">
      <c r="A7" s="219"/>
      <c r="B7" s="221"/>
      <c r="C7" s="113" t="s">
        <v>27</v>
      </c>
      <c r="D7" s="223"/>
      <c r="E7" s="223"/>
      <c r="F7" s="139" t="s">
        <v>28</v>
      </c>
      <c r="G7" s="139" t="s">
        <v>29</v>
      </c>
      <c r="H7" s="137" t="s">
        <v>30</v>
      </c>
      <c r="I7" s="180"/>
      <c r="J7" s="187"/>
      <c r="K7" s="177"/>
      <c r="L7" s="177"/>
      <c r="M7" s="177"/>
      <c r="N7" s="177"/>
      <c r="O7" s="189"/>
      <c r="P7" s="177"/>
      <c r="Q7" s="177"/>
      <c r="R7" s="184"/>
    </row>
    <row r="8" spans="1:18" ht="15" thickBot="1" x14ac:dyDescent="0.4">
      <c r="A8" s="218" t="s">
        <v>31</v>
      </c>
      <c r="B8" s="220" t="s">
        <v>32</v>
      </c>
      <c r="C8" s="220" t="s">
        <v>33</v>
      </c>
      <c r="D8" s="222" t="s">
        <v>12</v>
      </c>
      <c r="E8" s="222" t="s">
        <v>13</v>
      </c>
      <c r="F8" s="222" t="s">
        <v>34</v>
      </c>
      <c r="G8" s="222" t="s">
        <v>34</v>
      </c>
      <c r="H8" s="134" t="s">
        <v>18</v>
      </c>
      <c r="I8" s="180" t="s">
        <v>35</v>
      </c>
      <c r="J8" s="187"/>
      <c r="K8" s="177"/>
      <c r="L8" s="177"/>
      <c r="M8" s="177"/>
      <c r="N8" s="177"/>
      <c r="O8" s="189"/>
      <c r="P8" s="177"/>
      <c r="Q8" s="177"/>
      <c r="R8" s="184"/>
    </row>
    <row r="9" spans="1:18" ht="36" customHeight="1" thickBot="1" x14ac:dyDescent="0.4">
      <c r="A9" s="219"/>
      <c r="B9" s="221"/>
      <c r="C9" s="221"/>
      <c r="D9" s="223"/>
      <c r="E9" s="223"/>
      <c r="F9" s="223"/>
      <c r="G9" s="223"/>
      <c r="H9" s="137" t="s">
        <v>19</v>
      </c>
      <c r="I9" s="180"/>
      <c r="J9" s="187"/>
      <c r="K9" s="177"/>
      <c r="L9" s="177"/>
      <c r="M9" s="177"/>
      <c r="N9" s="177"/>
      <c r="O9" s="190"/>
      <c r="P9" s="177"/>
      <c r="Q9" s="177"/>
      <c r="R9" s="185"/>
    </row>
    <row r="10" spans="1:18" ht="28.5" thickBot="1" x14ac:dyDescent="0.4">
      <c r="A10" s="195" t="s">
        <v>36</v>
      </c>
      <c r="B10" s="197" t="s">
        <v>37</v>
      </c>
      <c r="C10" s="115" t="s">
        <v>38</v>
      </c>
      <c r="D10" s="140" t="s">
        <v>12</v>
      </c>
      <c r="E10" s="199" t="s">
        <v>39</v>
      </c>
      <c r="F10" s="199" t="s">
        <v>40</v>
      </c>
      <c r="G10" s="199" t="s">
        <v>41</v>
      </c>
      <c r="H10" s="141" t="s">
        <v>18</v>
      </c>
      <c r="I10" s="178" t="s">
        <v>42</v>
      </c>
      <c r="J10" s="178"/>
      <c r="K10" s="177">
        <v>0</v>
      </c>
      <c r="L10" s="177">
        <v>0</v>
      </c>
      <c r="M10" s="177">
        <v>0</v>
      </c>
      <c r="N10" s="177">
        <v>0</v>
      </c>
      <c r="O10" s="177">
        <v>0</v>
      </c>
      <c r="P10" s="177">
        <v>0</v>
      </c>
      <c r="Q10" s="177">
        <v>0</v>
      </c>
      <c r="R10" s="177">
        <v>0</v>
      </c>
    </row>
    <row r="11" spans="1:18" ht="42.5" thickBot="1" x14ac:dyDescent="0.4">
      <c r="A11" s="226"/>
      <c r="B11" s="227"/>
      <c r="C11" s="116" t="s">
        <v>43</v>
      </c>
      <c r="D11" s="142" t="s">
        <v>44</v>
      </c>
      <c r="E11" s="228"/>
      <c r="F11" s="228"/>
      <c r="G11" s="228"/>
      <c r="H11" s="143" t="s">
        <v>30</v>
      </c>
      <c r="I11" s="178"/>
      <c r="J11" s="178"/>
      <c r="K11" s="177"/>
      <c r="L11" s="177"/>
      <c r="M11" s="177"/>
      <c r="N11" s="177"/>
      <c r="O11" s="177"/>
      <c r="P11" s="177"/>
      <c r="Q11" s="177"/>
      <c r="R11" s="177"/>
    </row>
    <row r="12" spans="1:18" ht="28.5" thickBot="1" x14ac:dyDescent="0.4">
      <c r="A12" s="226"/>
      <c r="B12" s="227"/>
      <c r="C12" s="144"/>
      <c r="D12" s="142" t="s">
        <v>45</v>
      </c>
      <c r="E12" s="228"/>
      <c r="F12" s="228"/>
      <c r="G12" s="228"/>
      <c r="H12" s="145"/>
      <c r="I12" s="178"/>
      <c r="J12" s="178"/>
      <c r="K12" s="177"/>
      <c r="L12" s="177"/>
      <c r="M12" s="177"/>
      <c r="N12" s="177"/>
      <c r="O12" s="177"/>
      <c r="P12" s="177"/>
      <c r="Q12" s="177"/>
      <c r="R12" s="177"/>
    </row>
    <row r="13" spans="1:18" ht="15" thickBot="1" x14ac:dyDescent="0.4">
      <c r="A13" s="226"/>
      <c r="B13" s="227"/>
      <c r="C13" s="144"/>
      <c r="D13" s="142" t="s">
        <v>46</v>
      </c>
      <c r="E13" s="228"/>
      <c r="F13" s="228"/>
      <c r="G13" s="228"/>
      <c r="H13" s="145"/>
      <c r="I13" s="178"/>
      <c r="J13" s="178"/>
      <c r="K13" s="177"/>
      <c r="L13" s="177"/>
      <c r="M13" s="177"/>
      <c r="N13" s="177"/>
      <c r="O13" s="177"/>
      <c r="P13" s="177"/>
      <c r="Q13" s="177"/>
      <c r="R13" s="177"/>
    </row>
    <row r="14" spans="1:18" ht="15" thickBot="1" x14ac:dyDescent="0.4">
      <c r="A14" s="196"/>
      <c r="B14" s="198"/>
      <c r="C14" s="146"/>
      <c r="D14" s="147" t="s">
        <v>47</v>
      </c>
      <c r="E14" s="200"/>
      <c r="F14" s="200"/>
      <c r="G14" s="200"/>
      <c r="H14" s="148"/>
      <c r="I14" s="178"/>
      <c r="J14" s="178"/>
      <c r="K14" s="177"/>
      <c r="L14" s="177"/>
      <c r="M14" s="177"/>
      <c r="N14" s="177"/>
      <c r="O14" s="177"/>
      <c r="P14" s="177"/>
      <c r="Q14" s="177"/>
      <c r="R14" s="177"/>
    </row>
    <row r="15" spans="1:18" ht="15" thickBot="1" x14ac:dyDescent="0.4">
      <c r="A15" s="195" t="s">
        <v>48</v>
      </c>
      <c r="B15" s="197" t="s">
        <v>49</v>
      </c>
      <c r="C15" s="197" t="s">
        <v>50</v>
      </c>
      <c r="D15" s="140" t="s">
        <v>12</v>
      </c>
      <c r="E15" s="199" t="s">
        <v>39</v>
      </c>
      <c r="F15" s="199" t="s">
        <v>51</v>
      </c>
      <c r="G15" s="199" t="s">
        <v>41</v>
      </c>
      <c r="H15" s="201" t="s">
        <v>30</v>
      </c>
      <c r="I15" s="178" t="s">
        <v>42</v>
      </c>
      <c r="J15" s="178"/>
      <c r="K15" s="177">
        <v>0</v>
      </c>
      <c r="L15" s="177">
        <v>0</v>
      </c>
      <c r="M15" s="177">
        <v>0</v>
      </c>
      <c r="N15" s="177">
        <v>0</v>
      </c>
      <c r="O15" s="177">
        <v>0</v>
      </c>
      <c r="P15" s="177">
        <v>0</v>
      </c>
      <c r="Q15" s="177">
        <v>0</v>
      </c>
      <c r="R15" s="177">
        <v>0</v>
      </c>
    </row>
    <row r="16" spans="1:18" ht="15" thickBot="1" x14ac:dyDescent="0.4">
      <c r="A16" s="226"/>
      <c r="B16" s="227"/>
      <c r="C16" s="227"/>
      <c r="D16" s="142" t="s">
        <v>52</v>
      </c>
      <c r="E16" s="228"/>
      <c r="F16" s="228"/>
      <c r="G16" s="228"/>
      <c r="H16" s="234"/>
      <c r="I16" s="178"/>
      <c r="J16" s="178"/>
      <c r="K16" s="177"/>
      <c r="L16" s="177"/>
      <c r="M16" s="177"/>
      <c r="N16" s="177"/>
      <c r="O16" s="177"/>
      <c r="P16" s="177"/>
      <c r="Q16" s="177"/>
      <c r="R16" s="177"/>
    </row>
    <row r="17" spans="1:18" ht="15" thickBot="1" x14ac:dyDescent="0.4">
      <c r="A17" s="196"/>
      <c r="B17" s="198"/>
      <c r="C17" s="198"/>
      <c r="D17" s="147" t="s">
        <v>53</v>
      </c>
      <c r="E17" s="200"/>
      <c r="F17" s="200"/>
      <c r="G17" s="200"/>
      <c r="H17" s="203"/>
      <c r="I17" s="178"/>
      <c r="J17" s="178"/>
      <c r="K17" s="177"/>
      <c r="L17" s="177"/>
      <c r="M17" s="177"/>
      <c r="N17" s="177"/>
      <c r="O17" s="177"/>
      <c r="P17" s="177"/>
      <c r="Q17" s="177"/>
      <c r="R17" s="177"/>
    </row>
    <row r="18" spans="1:18" ht="29.25" customHeight="1" thickBot="1" x14ac:dyDescent="0.4">
      <c r="A18" s="218" t="s">
        <v>54</v>
      </c>
      <c r="B18" s="220" t="s">
        <v>55</v>
      </c>
      <c r="C18" s="111" t="s">
        <v>56</v>
      </c>
      <c r="D18" s="138" t="s">
        <v>53</v>
      </c>
      <c r="E18" s="222" t="s">
        <v>57</v>
      </c>
      <c r="F18" s="222" t="s">
        <v>58</v>
      </c>
      <c r="G18" s="222" t="s">
        <v>41</v>
      </c>
      <c r="H18" s="134" t="s">
        <v>18</v>
      </c>
      <c r="I18" s="180" t="s">
        <v>16</v>
      </c>
      <c r="J18" s="180">
        <v>1.8</v>
      </c>
      <c r="K18" s="177">
        <v>0</v>
      </c>
      <c r="L18" s="177">
        <v>0</v>
      </c>
      <c r="M18" s="177">
        <v>0</v>
      </c>
      <c r="N18" s="177">
        <v>0</v>
      </c>
      <c r="O18" s="177">
        <v>0.01</v>
      </c>
      <c r="P18" s="177">
        <v>0</v>
      </c>
      <c r="Q18" s="177">
        <v>0</v>
      </c>
      <c r="R18" s="183">
        <f>J18/135.9187</f>
        <v>1.3243210831180699E-2</v>
      </c>
    </row>
    <row r="19" spans="1:18" ht="15" thickBot="1" x14ac:dyDescent="0.4">
      <c r="A19" s="229"/>
      <c r="B19" s="230"/>
      <c r="C19" s="112" t="s">
        <v>59</v>
      </c>
      <c r="D19" s="149" t="s">
        <v>47</v>
      </c>
      <c r="E19" s="231"/>
      <c r="F19" s="231"/>
      <c r="G19" s="231"/>
      <c r="H19" s="135" t="s">
        <v>15</v>
      </c>
      <c r="I19" s="180"/>
      <c r="J19" s="180"/>
      <c r="K19" s="177"/>
      <c r="L19" s="177"/>
      <c r="M19" s="177"/>
      <c r="N19" s="177"/>
      <c r="O19" s="177"/>
      <c r="P19" s="177"/>
      <c r="Q19" s="177"/>
      <c r="R19" s="184"/>
    </row>
    <row r="20" spans="1:18" ht="15" thickBot="1" x14ac:dyDescent="0.4">
      <c r="A20" s="229"/>
      <c r="B20" s="230"/>
      <c r="C20" s="150"/>
      <c r="D20" s="149" t="s">
        <v>46</v>
      </c>
      <c r="E20" s="231"/>
      <c r="F20" s="231"/>
      <c r="G20" s="231"/>
      <c r="H20" s="135" t="s">
        <v>60</v>
      </c>
      <c r="I20" s="180"/>
      <c r="J20" s="180"/>
      <c r="K20" s="177"/>
      <c r="L20" s="177"/>
      <c r="M20" s="177"/>
      <c r="N20" s="177"/>
      <c r="O20" s="177"/>
      <c r="P20" s="177"/>
      <c r="Q20" s="177"/>
      <c r="R20" s="184"/>
    </row>
    <row r="21" spans="1:18" ht="15" thickBot="1" x14ac:dyDescent="0.4">
      <c r="A21" s="229"/>
      <c r="B21" s="230"/>
      <c r="C21" s="150"/>
      <c r="D21" s="149" t="s">
        <v>12</v>
      </c>
      <c r="E21" s="231"/>
      <c r="F21" s="231"/>
      <c r="G21" s="231"/>
      <c r="H21" s="135" t="s">
        <v>61</v>
      </c>
      <c r="I21" s="180"/>
      <c r="J21" s="180"/>
      <c r="K21" s="177"/>
      <c r="L21" s="177"/>
      <c r="M21" s="177"/>
      <c r="N21" s="177"/>
      <c r="O21" s="177"/>
      <c r="P21" s="177"/>
      <c r="Q21" s="177"/>
      <c r="R21" s="184"/>
    </row>
    <row r="22" spans="1:18" ht="15" thickBot="1" x14ac:dyDescent="0.4">
      <c r="A22" s="229"/>
      <c r="B22" s="230"/>
      <c r="C22" s="150"/>
      <c r="D22" s="150"/>
      <c r="E22" s="231"/>
      <c r="F22" s="231"/>
      <c r="G22" s="231"/>
      <c r="H22" s="135" t="s">
        <v>62</v>
      </c>
      <c r="I22" s="180"/>
      <c r="J22" s="180"/>
      <c r="K22" s="177"/>
      <c r="L22" s="177"/>
      <c r="M22" s="177"/>
      <c r="N22" s="177"/>
      <c r="O22" s="177"/>
      <c r="P22" s="177"/>
      <c r="Q22" s="177"/>
      <c r="R22" s="184"/>
    </row>
    <row r="23" spans="1:18" ht="15" thickBot="1" x14ac:dyDescent="0.4">
      <c r="A23" s="219"/>
      <c r="B23" s="221"/>
      <c r="C23" s="136"/>
      <c r="D23" s="136"/>
      <c r="E23" s="223"/>
      <c r="F23" s="223"/>
      <c r="G23" s="223"/>
      <c r="H23" s="137" t="s">
        <v>19</v>
      </c>
      <c r="I23" s="180"/>
      <c r="J23" s="180"/>
      <c r="K23" s="177"/>
      <c r="L23" s="177"/>
      <c r="M23" s="177"/>
      <c r="N23" s="177"/>
      <c r="O23" s="177"/>
      <c r="P23" s="177"/>
      <c r="Q23" s="177"/>
      <c r="R23" s="185"/>
    </row>
    <row r="24" spans="1:18" ht="15" thickBot="1" x14ac:dyDescent="0.4">
      <c r="A24" s="218" t="s">
        <v>63</v>
      </c>
      <c r="B24" s="220" t="s">
        <v>64</v>
      </c>
      <c r="C24" s="220" t="s">
        <v>65</v>
      </c>
      <c r="D24" s="138" t="s">
        <v>53</v>
      </c>
      <c r="E24" s="222" t="s">
        <v>57</v>
      </c>
      <c r="F24" s="222" t="s">
        <v>66</v>
      </c>
      <c r="G24" s="222" t="s">
        <v>67</v>
      </c>
      <c r="H24" s="134" t="s">
        <v>18</v>
      </c>
      <c r="I24" s="180" t="s">
        <v>16</v>
      </c>
      <c r="J24" s="179">
        <v>52.5</v>
      </c>
      <c r="K24" s="175">
        <v>0</v>
      </c>
      <c r="L24" s="175">
        <v>0</v>
      </c>
      <c r="M24" s="175">
        <v>0</v>
      </c>
      <c r="N24" s="175">
        <v>0</v>
      </c>
      <c r="O24" s="175">
        <v>0.39</v>
      </c>
      <c r="P24" s="175">
        <v>0</v>
      </c>
      <c r="Q24" s="175">
        <v>0</v>
      </c>
      <c r="R24" s="182">
        <f>J24/135.9187</f>
        <v>0.38626031590943705</v>
      </c>
    </row>
    <row r="25" spans="1:18" ht="15" thickBot="1" x14ac:dyDescent="0.4">
      <c r="A25" s="229"/>
      <c r="B25" s="230"/>
      <c r="C25" s="230"/>
      <c r="D25" s="149" t="s">
        <v>47</v>
      </c>
      <c r="E25" s="231"/>
      <c r="F25" s="231"/>
      <c r="G25" s="231"/>
      <c r="H25" s="135" t="s">
        <v>15</v>
      </c>
      <c r="I25" s="180"/>
      <c r="J25" s="179"/>
      <c r="K25" s="175"/>
      <c r="L25" s="175"/>
      <c r="M25" s="175"/>
      <c r="N25" s="175"/>
      <c r="O25" s="175"/>
      <c r="P25" s="175"/>
      <c r="Q25" s="175"/>
      <c r="R25" s="182"/>
    </row>
    <row r="26" spans="1:18" ht="15" thickBot="1" x14ac:dyDescent="0.4">
      <c r="A26" s="229"/>
      <c r="B26" s="230"/>
      <c r="C26" s="230"/>
      <c r="D26" s="149" t="s">
        <v>46</v>
      </c>
      <c r="E26" s="231"/>
      <c r="F26" s="231"/>
      <c r="G26" s="231"/>
      <c r="H26" s="135" t="s">
        <v>60</v>
      </c>
      <c r="I26" s="180"/>
      <c r="J26" s="179"/>
      <c r="K26" s="175"/>
      <c r="L26" s="175"/>
      <c r="M26" s="175"/>
      <c r="N26" s="175"/>
      <c r="O26" s="175"/>
      <c r="P26" s="175"/>
      <c r="Q26" s="175"/>
      <c r="R26" s="182"/>
    </row>
    <row r="27" spans="1:18" ht="15" thickBot="1" x14ac:dyDescent="0.4">
      <c r="A27" s="229"/>
      <c r="B27" s="230"/>
      <c r="C27" s="230"/>
      <c r="D27" s="149" t="s">
        <v>12</v>
      </c>
      <c r="E27" s="231"/>
      <c r="F27" s="231"/>
      <c r="G27" s="231"/>
      <c r="H27" s="135" t="s">
        <v>61</v>
      </c>
      <c r="I27" s="180"/>
      <c r="J27" s="179"/>
      <c r="K27" s="175"/>
      <c r="L27" s="175"/>
      <c r="M27" s="175"/>
      <c r="N27" s="175"/>
      <c r="O27" s="175"/>
      <c r="P27" s="175"/>
      <c r="Q27" s="175"/>
      <c r="R27" s="182"/>
    </row>
    <row r="28" spans="1:18" ht="15" thickBot="1" x14ac:dyDescent="0.4">
      <c r="A28" s="229"/>
      <c r="B28" s="230"/>
      <c r="C28" s="230"/>
      <c r="D28" s="150"/>
      <c r="E28" s="231"/>
      <c r="F28" s="231"/>
      <c r="G28" s="231"/>
      <c r="H28" s="135" t="s">
        <v>62</v>
      </c>
      <c r="I28" s="180"/>
      <c r="J28" s="179"/>
      <c r="K28" s="175"/>
      <c r="L28" s="175"/>
      <c r="M28" s="175"/>
      <c r="N28" s="175"/>
      <c r="O28" s="175"/>
      <c r="P28" s="175"/>
      <c r="Q28" s="175"/>
      <c r="R28" s="182"/>
    </row>
    <row r="29" spans="1:18" ht="15" thickBot="1" x14ac:dyDescent="0.4">
      <c r="A29" s="219"/>
      <c r="B29" s="221"/>
      <c r="C29" s="221"/>
      <c r="D29" s="136"/>
      <c r="E29" s="223"/>
      <c r="F29" s="223"/>
      <c r="G29" s="223"/>
      <c r="H29" s="137" t="s">
        <v>19</v>
      </c>
      <c r="I29" s="180"/>
      <c r="J29" s="179"/>
      <c r="K29" s="175"/>
      <c r="L29" s="175"/>
      <c r="M29" s="175"/>
      <c r="N29" s="175"/>
      <c r="O29" s="175"/>
      <c r="P29" s="175"/>
      <c r="Q29" s="175"/>
      <c r="R29" s="182"/>
    </row>
    <row r="30" spans="1:18" ht="46.5" customHeight="1" thickBot="1" x14ac:dyDescent="0.4">
      <c r="A30" s="13" t="s">
        <v>68</v>
      </c>
      <c r="B30" s="14" t="s">
        <v>69</v>
      </c>
      <c r="C30" s="14" t="s">
        <v>70</v>
      </c>
      <c r="D30" s="15" t="s">
        <v>52</v>
      </c>
      <c r="E30" s="15" t="s">
        <v>71</v>
      </c>
      <c r="F30" s="232" t="s">
        <v>72</v>
      </c>
      <c r="G30" s="233"/>
      <c r="H30" s="233"/>
      <c r="I30" s="35" t="s">
        <v>73</v>
      </c>
      <c r="J30" s="179"/>
      <c r="K30" s="175"/>
      <c r="L30" s="175"/>
      <c r="M30" s="175"/>
      <c r="N30" s="175"/>
      <c r="O30" s="175"/>
      <c r="P30" s="175"/>
      <c r="Q30" s="175"/>
      <c r="R30" s="182"/>
    </row>
    <row r="31" spans="1:18" ht="15" thickBot="1" x14ac:dyDescent="0.4">
      <c r="A31" s="195" t="s">
        <v>74</v>
      </c>
      <c r="B31" s="197" t="s">
        <v>75</v>
      </c>
      <c r="C31" s="197" t="s">
        <v>76</v>
      </c>
      <c r="D31" s="140" t="s">
        <v>12</v>
      </c>
      <c r="E31" s="199" t="s">
        <v>57</v>
      </c>
      <c r="F31" s="201" t="s">
        <v>72</v>
      </c>
      <c r="G31" s="202"/>
      <c r="H31" s="202"/>
      <c r="I31" s="178" t="s">
        <v>42</v>
      </c>
      <c r="J31" s="179"/>
      <c r="K31" s="175"/>
      <c r="L31" s="175"/>
      <c r="M31" s="175"/>
      <c r="N31" s="175"/>
      <c r="O31" s="175"/>
      <c r="P31" s="175"/>
      <c r="Q31" s="175"/>
      <c r="R31" s="182"/>
    </row>
    <row r="32" spans="1:18" ht="15" thickBot="1" x14ac:dyDescent="0.4">
      <c r="A32" s="226"/>
      <c r="B32" s="227"/>
      <c r="C32" s="227"/>
      <c r="D32" s="142" t="s">
        <v>53</v>
      </c>
      <c r="E32" s="228"/>
      <c r="F32" s="234"/>
      <c r="G32" s="235"/>
      <c r="H32" s="235"/>
      <c r="I32" s="178"/>
      <c r="J32" s="179"/>
      <c r="K32" s="175"/>
      <c r="L32" s="175"/>
      <c r="M32" s="175"/>
      <c r="N32" s="175"/>
      <c r="O32" s="175"/>
      <c r="P32" s="175"/>
      <c r="Q32" s="175"/>
      <c r="R32" s="182"/>
    </row>
    <row r="33" spans="1:18" ht="15" thickBot="1" x14ac:dyDescent="0.4">
      <c r="A33" s="226"/>
      <c r="B33" s="227"/>
      <c r="C33" s="227"/>
      <c r="D33" s="142" t="s">
        <v>46</v>
      </c>
      <c r="E33" s="228"/>
      <c r="F33" s="234"/>
      <c r="G33" s="235"/>
      <c r="H33" s="235"/>
      <c r="I33" s="178"/>
      <c r="J33" s="179"/>
      <c r="K33" s="175"/>
      <c r="L33" s="175"/>
      <c r="M33" s="175"/>
      <c r="N33" s="175"/>
      <c r="O33" s="175"/>
      <c r="P33" s="175"/>
      <c r="Q33" s="175"/>
      <c r="R33" s="182"/>
    </row>
    <row r="34" spans="1:18" ht="15" thickBot="1" x14ac:dyDescent="0.4">
      <c r="A34" s="226"/>
      <c r="B34" s="227"/>
      <c r="C34" s="227"/>
      <c r="D34" s="142" t="s">
        <v>47</v>
      </c>
      <c r="E34" s="228"/>
      <c r="F34" s="234"/>
      <c r="G34" s="235"/>
      <c r="H34" s="235"/>
      <c r="I34" s="178"/>
      <c r="J34" s="179"/>
      <c r="K34" s="175"/>
      <c r="L34" s="175"/>
      <c r="M34" s="175"/>
      <c r="N34" s="175"/>
      <c r="O34" s="175"/>
      <c r="P34" s="175"/>
      <c r="Q34" s="175"/>
      <c r="R34" s="182"/>
    </row>
    <row r="35" spans="1:18" ht="85.5" customHeight="1" thickBot="1" x14ac:dyDescent="0.4">
      <c r="A35" s="196"/>
      <c r="B35" s="198"/>
      <c r="C35" s="198"/>
      <c r="D35" s="147" t="s">
        <v>77</v>
      </c>
      <c r="E35" s="200"/>
      <c r="F35" s="203"/>
      <c r="G35" s="204"/>
      <c r="H35" s="204"/>
      <c r="I35" s="178"/>
      <c r="J35" s="179"/>
      <c r="K35" s="175"/>
      <c r="L35" s="175"/>
      <c r="M35" s="175"/>
      <c r="N35" s="175"/>
      <c r="O35" s="175"/>
      <c r="P35" s="175"/>
      <c r="Q35" s="175"/>
      <c r="R35" s="182"/>
    </row>
    <row r="36" spans="1:18" ht="28.5" thickBot="1" x14ac:dyDescent="0.4">
      <c r="A36" s="205" t="s">
        <v>78</v>
      </c>
      <c r="B36" s="207" t="s">
        <v>729</v>
      </c>
      <c r="C36" s="117" t="s">
        <v>730</v>
      </c>
      <c r="D36" s="151" t="s">
        <v>12</v>
      </c>
      <c r="E36" s="191" t="s">
        <v>57</v>
      </c>
      <c r="F36" s="191" t="s">
        <v>731</v>
      </c>
      <c r="G36" s="191" t="s">
        <v>731</v>
      </c>
      <c r="H36" s="152" t="s">
        <v>18</v>
      </c>
      <c r="I36" s="176" t="s">
        <v>73</v>
      </c>
      <c r="J36" s="179"/>
      <c r="K36" s="175"/>
      <c r="L36" s="175"/>
      <c r="M36" s="175"/>
      <c r="N36" s="175"/>
      <c r="O36" s="175"/>
      <c r="P36" s="175"/>
      <c r="Q36" s="175"/>
      <c r="R36" s="182"/>
    </row>
    <row r="37" spans="1:18" ht="15" thickBot="1" x14ac:dyDescent="0.4">
      <c r="A37" s="213"/>
      <c r="B37" s="214"/>
      <c r="C37" s="118" t="s">
        <v>732</v>
      </c>
      <c r="D37" s="153" t="s">
        <v>53</v>
      </c>
      <c r="E37" s="215"/>
      <c r="F37" s="215"/>
      <c r="G37" s="215"/>
      <c r="H37" s="154" t="s">
        <v>62</v>
      </c>
      <c r="I37" s="176"/>
      <c r="J37" s="179"/>
      <c r="K37" s="175"/>
      <c r="L37" s="175"/>
      <c r="M37" s="175"/>
      <c r="N37" s="175"/>
      <c r="O37" s="175"/>
      <c r="P37" s="175"/>
      <c r="Q37" s="175"/>
      <c r="R37" s="182"/>
    </row>
    <row r="38" spans="1:18" ht="15" thickBot="1" x14ac:dyDescent="0.4">
      <c r="A38" s="206"/>
      <c r="B38" s="208"/>
      <c r="C38" s="155"/>
      <c r="D38" s="155"/>
      <c r="E38" s="192"/>
      <c r="F38" s="192"/>
      <c r="G38" s="192"/>
      <c r="H38" s="156" t="s">
        <v>19</v>
      </c>
      <c r="I38" s="176"/>
      <c r="J38" s="179"/>
      <c r="K38" s="175"/>
      <c r="L38" s="175"/>
      <c r="M38" s="175"/>
      <c r="N38" s="175"/>
      <c r="O38" s="175"/>
      <c r="P38" s="175"/>
      <c r="Q38" s="175"/>
      <c r="R38" s="182"/>
    </row>
    <row r="39" spans="1:18" ht="15" thickBot="1" x14ac:dyDescent="0.4">
      <c r="A39" s="195" t="s">
        <v>79</v>
      </c>
      <c r="B39" s="197" t="s">
        <v>80</v>
      </c>
      <c r="C39" s="197" t="s">
        <v>81</v>
      </c>
      <c r="D39" s="140" t="s">
        <v>12</v>
      </c>
      <c r="E39" s="199" t="s">
        <v>57</v>
      </c>
      <c r="F39" s="199" t="s">
        <v>82</v>
      </c>
      <c r="G39" s="199" t="s">
        <v>41</v>
      </c>
      <c r="H39" s="201" t="s">
        <v>61</v>
      </c>
      <c r="I39" s="178" t="s">
        <v>42</v>
      </c>
      <c r="J39" s="181"/>
      <c r="K39" s="175">
        <v>0</v>
      </c>
      <c r="L39" s="175">
        <v>0</v>
      </c>
      <c r="M39" s="175">
        <v>0</v>
      </c>
      <c r="N39" s="175">
        <v>0</v>
      </c>
      <c r="O39" s="175">
        <v>0</v>
      </c>
      <c r="P39" s="175">
        <v>0</v>
      </c>
      <c r="Q39" s="175">
        <v>0</v>
      </c>
      <c r="R39" s="175">
        <v>0</v>
      </c>
    </row>
    <row r="40" spans="1:18" ht="15" thickBot="1" x14ac:dyDescent="0.4">
      <c r="A40" s="196"/>
      <c r="B40" s="198"/>
      <c r="C40" s="198"/>
      <c r="D40" s="147" t="s">
        <v>53</v>
      </c>
      <c r="E40" s="200"/>
      <c r="F40" s="200"/>
      <c r="G40" s="200"/>
      <c r="H40" s="203"/>
      <c r="I40" s="178"/>
      <c r="J40" s="181"/>
      <c r="K40" s="175"/>
      <c r="L40" s="175"/>
      <c r="M40" s="175"/>
      <c r="N40" s="175"/>
      <c r="O40" s="175"/>
      <c r="P40" s="175"/>
      <c r="Q40" s="175"/>
      <c r="R40" s="175"/>
    </row>
    <row r="41" spans="1:18" ht="15" thickBot="1" x14ac:dyDescent="0.4">
      <c r="A41" s="205" t="s">
        <v>83</v>
      </c>
      <c r="B41" s="207" t="s">
        <v>84</v>
      </c>
      <c r="C41" s="207" t="s">
        <v>733</v>
      </c>
      <c r="D41" s="151" t="s">
        <v>53</v>
      </c>
      <c r="E41" s="191" t="s">
        <v>57</v>
      </c>
      <c r="F41" s="191" t="s">
        <v>85</v>
      </c>
      <c r="G41" s="191" t="s">
        <v>86</v>
      </c>
      <c r="H41" s="152" t="s">
        <v>87</v>
      </c>
      <c r="I41" s="176" t="s">
        <v>73</v>
      </c>
      <c r="J41" s="179">
        <v>1.1000000000000001</v>
      </c>
      <c r="K41" s="175">
        <v>0</v>
      </c>
      <c r="L41" s="175">
        <v>0</v>
      </c>
      <c r="M41" s="175">
        <v>0</v>
      </c>
      <c r="N41" s="175">
        <v>0</v>
      </c>
      <c r="O41" s="175">
        <v>0.01</v>
      </c>
      <c r="P41" s="175">
        <v>0</v>
      </c>
      <c r="Q41" s="175">
        <v>0</v>
      </c>
      <c r="R41" s="182">
        <f>J41/135.9187</f>
        <v>8.0930732857215377E-3</v>
      </c>
    </row>
    <row r="42" spans="1:18" ht="15" thickBot="1" x14ac:dyDescent="0.4">
      <c r="A42" s="213"/>
      <c r="B42" s="214"/>
      <c r="C42" s="214"/>
      <c r="D42" s="153" t="s">
        <v>88</v>
      </c>
      <c r="E42" s="215"/>
      <c r="F42" s="215"/>
      <c r="G42" s="215"/>
      <c r="H42" s="154" t="s">
        <v>61</v>
      </c>
      <c r="I42" s="176"/>
      <c r="J42" s="179"/>
      <c r="K42" s="175"/>
      <c r="L42" s="175"/>
      <c r="M42" s="175"/>
      <c r="N42" s="175"/>
      <c r="O42" s="175"/>
      <c r="P42" s="175"/>
      <c r="Q42" s="175"/>
      <c r="R42" s="182"/>
    </row>
    <row r="43" spans="1:18" ht="15" thickBot="1" x14ac:dyDescent="0.4">
      <c r="A43" s="213"/>
      <c r="B43" s="214"/>
      <c r="C43" s="214"/>
      <c r="D43" s="153" t="s">
        <v>47</v>
      </c>
      <c r="E43" s="215"/>
      <c r="F43" s="215"/>
      <c r="G43" s="215"/>
      <c r="H43" s="154" t="s">
        <v>30</v>
      </c>
      <c r="I43" s="176"/>
      <c r="J43" s="179"/>
      <c r="K43" s="175"/>
      <c r="L43" s="175"/>
      <c r="M43" s="175"/>
      <c r="N43" s="175"/>
      <c r="O43" s="175"/>
      <c r="P43" s="175"/>
      <c r="Q43" s="175"/>
      <c r="R43" s="182"/>
    </row>
    <row r="44" spans="1:18" ht="15" thickBot="1" x14ac:dyDescent="0.4">
      <c r="A44" s="213"/>
      <c r="B44" s="214"/>
      <c r="C44" s="214"/>
      <c r="D44" s="153" t="s">
        <v>89</v>
      </c>
      <c r="E44" s="215"/>
      <c r="F44" s="215"/>
      <c r="G44" s="215"/>
      <c r="H44" s="154" t="s">
        <v>90</v>
      </c>
      <c r="I44" s="176"/>
      <c r="J44" s="179"/>
      <c r="K44" s="175"/>
      <c r="L44" s="175"/>
      <c r="M44" s="175"/>
      <c r="N44" s="175"/>
      <c r="O44" s="175"/>
      <c r="P44" s="175"/>
      <c r="Q44" s="175"/>
      <c r="R44" s="182"/>
    </row>
    <row r="45" spans="1:18" ht="15" thickBot="1" x14ac:dyDescent="0.4">
      <c r="A45" s="206"/>
      <c r="B45" s="208"/>
      <c r="C45" s="208"/>
      <c r="D45" s="155"/>
      <c r="E45" s="192"/>
      <c r="F45" s="192"/>
      <c r="G45" s="192"/>
      <c r="H45" s="156" t="s">
        <v>91</v>
      </c>
      <c r="I45" s="176"/>
      <c r="J45" s="179"/>
      <c r="K45" s="175"/>
      <c r="L45" s="175"/>
      <c r="M45" s="175"/>
      <c r="N45" s="175"/>
      <c r="O45" s="175"/>
      <c r="P45" s="175"/>
      <c r="Q45" s="175"/>
      <c r="R45" s="182"/>
    </row>
    <row r="46" spans="1:18" ht="29.25" customHeight="1" thickBot="1" x14ac:dyDescent="0.4">
      <c r="A46" s="218" t="s">
        <v>92</v>
      </c>
      <c r="B46" s="220" t="s">
        <v>93</v>
      </c>
      <c r="C46" s="111" t="s">
        <v>94</v>
      </c>
      <c r="D46" s="138" t="s">
        <v>12</v>
      </c>
      <c r="E46" s="222" t="s">
        <v>95</v>
      </c>
      <c r="F46" s="222" t="s">
        <v>96</v>
      </c>
      <c r="G46" s="222" t="s">
        <v>97</v>
      </c>
      <c r="H46" s="134" t="s">
        <v>15</v>
      </c>
      <c r="I46" s="180" t="s">
        <v>16</v>
      </c>
      <c r="J46" s="179"/>
      <c r="K46" s="175"/>
      <c r="L46" s="175"/>
      <c r="M46" s="175"/>
      <c r="N46" s="175"/>
      <c r="O46" s="175"/>
      <c r="P46" s="175"/>
      <c r="Q46" s="175"/>
      <c r="R46" s="182"/>
    </row>
    <row r="47" spans="1:18" ht="15" thickBot="1" x14ac:dyDescent="0.4">
      <c r="A47" s="229"/>
      <c r="B47" s="230"/>
      <c r="C47" s="112" t="s">
        <v>98</v>
      </c>
      <c r="D47" s="149" t="s">
        <v>89</v>
      </c>
      <c r="E47" s="231"/>
      <c r="F47" s="231"/>
      <c r="G47" s="231"/>
      <c r="H47" s="135" t="s">
        <v>18</v>
      </c>
      <c r="I47" s="180"/>
      <c r="J47" s="179"/>
      <c r="K47" s="175"/>
      <c r="L47" s="175"/>
      <c r="M47" s="175"/>
      <c r="N47" s="175"/>
      <c r="O47" s="175"/>
      <c r="P47" s="175"/>
      <c r="Q47" s="175"/>
      <c r="R47" s="182"/>
    </row>
    <row r="48" spans="1:18" ht="30.75" customHeight="1" thickBot="1" x14ac:dyDescent="0.4">
      <c r="A48" s="219"/>
      <c r="B48" s="221"/>
      <c r="C48" s="113" t="s">
        <v>99</v>
      </c>
      <c r="D48" s="136"/>
      <c r="E48" s="223"/>
      <c r="F48" s="223"/>
      <c r="G48" s="223"/>
      <c r="H48" s="40"/>
      <c r="I48" s="180"/>
      <c r="J48" s="179"/>
      <c r="K48" s="175"/>
      <c r="L48" s="175"/>
      <c r="M48" s="175"/>
      <c r="N48" s="175"/>
      <c r="O48" s="175"/>
      <c r="P48" s="175"/>
      <c r="Q48" s="175"/>
      <c r="R48" s="182"/>
    </row>
    <row r="49" spans="1:18" ht="15" thickBot="1" x14ac:dyDescent="0.4">
      <c r="A49" s="205" t="s">
        <v>100</v>
      </c>
      <c r="B49" s="207" t="s">
        <v>101</v>
      </c>
      <c r="C49" s="207" t="s">
        <v>102</v>
      </c>
      <c r="D49" s="151" t="s">
        <v>12</v>
      </c>
      <c r="E49" s="191" t="s">
        <v>57</v>
      </c>
      <c r="F49" s="191" t="s">
        <v>103</v>
      </c>
      <c r="G49" s="191" t="s">
        <v>41</v>
      </c>
      <c r="H49" s="152" t="s">
        <v>90</v>
      </c>
      <c r="I49" s="176" t="s">
        <v>73</v>
      </c>
      <c r="J49" s="176"/>
      <c r="K49" s="175">
        <v>0</v>
      </c>
      <c r="L49" s="175">
        <v>0</v>
      </c>
      <c r="M49" s="175">
        <v>0</v>
      </c>
      <c r="N49" s="175">
        <v>0</v>
      </c>
      <c r="O49" s="175">
        <v>0</v>
      </c>
      <c r="P49" s="175">
        <v>0</v>
      </c>
      <c r="Q49" s="175">
        <v>0</v>
      </c>
      <c r="R49" s="175">
        <v>0</v>
      </c>
    </row>
    <row r="50" spans="1:18" ht="15" thickBot="1" x14ac:dyDescent="0.4">
      <c r="A50" s="213"/>
      <c r="B50" s="214"/>
      <c r="C50" s="214"/>
      <c r="D50" s="153" t="s">
        <v>53</v>
      </c>
      <c r="E50" s="215"/>
      <c r="F50" s="215"/>
      <c r="G50" s="215"/>
      <c r="H50" s="154" t="s">
        <v>19</v>
      </c>
      <c r="I50" s="176"/>
      <c r="J50" s="176"/>
      <c r="K50" s="175"/>
      <c r="L50" s="175"/>
      <c r="M50" s="175"/>
      <c r="N50" s="175"/>
      <c r="O50" s="175"/>
      <c r="P50" s="175"/>
      <c r="Q50" s="175"/>
      <c r="R50" s="175"/>
    </row>
    <row r="51" spans="1:18" ht="15" thickBot="1" x14ac:dyDescent="0.4">
      <c r="A51" s="213"/>
      <c r="B51" s="214"/>
      <c r="C51" s="214"/>
      <c r="D51" s="153" t="s">
        <v>89</v>
      </c>
      <c r="E51" s="215"/>
      <c r="F51" s="215"/>
      <c r="G51" s="215"/>
      <c r="H51" s="154" t="s">
        <v>30</v>
      </c>
      <c r="I51" s="176"/>
      <c r="J51" s="176"/>
      <c r="K51" s="175"/>
      <c r="L51" s="175"/>
      <c r="M51" s="175"/>
      <c r="N51" s="175"/>
      <c r="O51" s="175"/>
      <c r="P51" s="175"/>
      <c r="Q51" s="175"/>
      <c r="R51" s="175"/>
    </row>
    <row r="52" spans="1:18" ht="15" thickBot="1" x14ac:dyDescent="0.4">
      <c r="A52" s="206"/>
      <c r="B52" s="208"/>
      <c r="C52" s="208"/>
      <c r="D52" s="155"/>
      <c r="E52" s="192"/>
      <c r="F52" s="192"/>
      <c r="G52" s="192"/>
      <c r="H52" s="156" t="s">
        <v>87</v>
      </c>
      <c r="I52" s="176"/>
      <c r="J52" s="176"/>
      <c r="K52" s="175"/>
      <c r="L52" s="175"/>
      <c r="M52" s="175"/>
      <c r="N52" s="175"/>
      <c r="O52" s="175"/>
      <c r="P52" s="175"/>
      <c r="Q52" s="175"/>
      <c r="R52" s="175"/>
    </row>
    <row r="53" spans="1:18" ht="15" thickBot="1" x14ac:dyDescent="0.4">
      <c r="A53" s="205" t="s">
        <v>104</v>
      </c>
      <c r="B53" s="207" t="s">
        <v>105</v>
      </c>
      <c r="C53" s="207" t="s">
        <v>106</v>
      </c>
      <c r="D53" s="151" t="s">
        <v>53</v>
      </c>
      <c r="E53" s="191" t="s">
        <v>23</v>
      </c>
      <c r="F53" s="209" t="s">
        <v>72</v>
      </c>
      <c r="G53" s="210"/>
      <c r="H53" s="210"/>
      <c r="I53" s="243" t="s">
        <v>107</v>
      </c>
      <c r="J53" s="176"/>
      <c r="K53" s="175">
        <v>0</v>
      </c>
      <c r="L53" s="175">
        <v>0</v>
      </c>
      <c r="M53" s="175">
        <v>0</v>
      </c>
      <c r="N53" s="175">
        <v>0</v>
      </c>
      <c r="O53" s="175">
        <v>0</v>
      </c>
      <c r="P53" s="175">
        <v>0</v>
      </c>
      <c r="Q53" s="175">
        <v>0</v>
      </c>
      <c r="R53" s="175">
        <v>0</v>
      </c>
    </row>
    <row r="54" spans="1:18" ht="15" thickBot="1" x14ac:dyDescent="0.4">
      <c r="A54" s="213"/>
      <c r="B54" s="214"/>
      <c r="C54" s="214"/>
      <c r="D54" s="153" t="s">
        <v>12</v>
      </c>
      <c r="E54" s="215"/>
      <c r="F54" s="216"/>
      <c r="G54" s="217"/>
      <c r="H54" s="217"/>
      <c r="I54" s="176"/>
      <c r="J54" s="176"/>
      <c r="K54" s="175"/>
      <c r="L54" s="175"/>
      <c r="M54" s="175"/>
      <c r="N54" s="175"/>
      <c r="O54" s="175"/>
      <c r="P54" s="175"/>
      <c r="Q54" s="175"/>
      <c r="R54" s="175"/>
    </row>
    <row r="55" spans="1:18" ht="15" thickBot="1" x14ac:dyDescent="0.4">
      <c r="A55" s="213"/>
      <c r="B55" s="214"/>
      <c r="C55" s="214"/>
      <c r="D55" s="153" t="s">
        <v>46</v>
      </c>
      <c r="E55" s="215"/>
      <c r="F55" s="216"/>
      <c r="G55" s="217"/>
      <c r="H55" s="217"/>
      <c r="I55" s="176"/>
      <c r="J55" s="176"/>
      <c r="K55" s="175"/>
      <c r="L55" s="175"/>
      <c r="M55" s="175"/>
      <c r="N55" s="175"/>
      <c r="O55" s="175"/>
      <c r="P55" s="175"/>
      <c r="Q55" s="175"/>
      <c r="R55" s="175"/>
    </row>
    <row r="56" spans="1:18" ht="15" thickBot="1" x14ac:dyDescent="0.4">
      <c r="A56" s="206"/>
      <c r="B56" s="208"/>
      <c r="C56" s="208"/>
      <c r="D56" s="157" t="s">
        <v>108</v>
      </c>
      <c r="E56" s="192"/>
      <c r="F56" s="211"/>
      <c r="G56" s="212"/>
      <c r="H56" s="212"/>
      <c r="I56" s="176"/>
      <c r="J56" s="176"/>
      <c r="K56" s="175"/>
      <c r="L56" s="175"/>
      <c r="M56" s="175"/>
      <c r="N56" s="175"/>
      <c r="O56" s="175"/>
      <c r="P56" s="175"/>
      <c r="Q56" s="175"/>
      <c r="R56" s="175"/>
    </row>
    <row r="57" spans="1:18" ht="15" thickBot="1" x14ac:dyDescent="0.4">
      <c r="A57" s="205" t="s">
        <v>109</v>
      </c>
      <c r="B57" s="207" t="s">
        <v>110</v>
      </c>
      <c r="C57" s="117" t="s">
        <v>111</v>
      </c>
      <c r="D57" s="151" t="s">
        <v>12</v>
      </c>
      <c r="E57" s="191" t="s">
        <v>39</v>
      </c>
      <c r="F57" s="191" t="s">
        <v>112</v>
      </c>
      <c r="G57" s="191" t="s">
        <v>113</v>
      </c>
      <c r="H57" s="152" t="s">
        <v>18</v>
      </c>
      <c r="I57" s="176" t="s">
        <v>73</v>
      </c>
      <c r="J57" s="176">
        <v>6.3</v>
      </c>
      <c r="K57" s="175">
        <v>0</v>
      </c>
      <c r="L57" s="175">
        <v>0</v>
      </c>
      <c r="M57" s="175">
        <v>0</v>
      </c>
      <c r="N57" s="175">
        <v>0</v>
      </c>
      <c r="O57" s="175">
        <v>0.05</v>
      </c>
      <c r="P57" s="175">
        <v>0</v>
      </c>
      <c r="Q57" s="175">
        <v>0</v>
      </c>
      <c r="R57" s="182">
        <f>J57/135.9187</f>
        <v>4.6351237909132439E-2</v>
      </c>
    </row>
    <row r="58" spans="1:18" ht="15" thickBot="1" x14ac:dyDescent="0.4">
      <c r="A58" s="213"/>
      <c r="B58" s="214"/>
      <c r="C58" s="118" t="s">
        <v>114</v>
      </c>
      <c r="D58" s="153" t="s">
        <v>46</v>
      </c>
      <c r="E58" s="215"/>
      <c r="F58" s="215"/>
      <c r="G58" s="215"/>
      <c r="H58" s="154" t="s">
        <v>90</v>
      </c>
      <c r="I58" s="176"/>
      <c r="J58" s="176"/>
      <c r="K58" s="175"/>
      <c r="L58" s="175"/>
      <c r="M58" s="175"/>
      <c r="N58" s="175"/>
      <c r="O58" s="175"/>
      <c r="P58" s="175"/>
      <c r="Q58" s="175"/>
      <c r="R58" s="182"/>
    </row>
    <row r="59" spans="1:18" ht="15" thickBot="1" x14ac:dyDescent="0.4">
      <c r="A59" s="213"/>
      <c r="B59" s="214"/>
      <c r="C59" s="118" t="s">
        <v>115</v>
      </c>
      <c r="D59" s="153" t="s">
        <v>89</v>
      </c>
      <c r="E59" s="215"/>
      <c r="F59" s="215"/>
      <c r="G59" s="215"/>
      <c r="H59" s="33"/>
      <c r="I59" s="176"/>
      <c r="J59" s="176"/>
      <c r="K59" s="175"/>
      <c r="L59" s="175"/>
      <c r="M59" s="175"/>
      <c r="N59" s="175"/>
      <c r="O59" s="175"/>
      <c r="P59" s="175"/>
      <c r="Q59" s="175"/>
      <c r="R59" s="182"/>
    </row>
    <row r="60" spans="1:18" ht="42.5" thickBot="1" x14ac:dyDescent="0.4">
      <c r="A60" s="206"/>
      <c r="B60" s="208"/>
      <c r="C60" s="119" t="s">
        <v>116</v>
      </c>
      <c r="D60" s="155"/>
      <c r="E60" s="192"/>
      <c r="F60" s="192"/>
      <c r="G60" s="192"/>
      <c r="H60" s="34"/>
      <c r="I60" s="176"/>
      <c r="J60" s="176"/>
      <c r="K60" s="175"/>
      <c r="L60" s="175"/>
      <c r="M60" s="175"/>
      <c r="N60" s="175"/>
      <c r="O60" s="175"/>
      <c r="P60" s="175"/>
      <c r="Q60" s="175"/>
      <c r="R60" s="182"/>
    </row>
    <row r="61" spans="1:18" ht="15" thickBot="1" x14ac:dyDescent="0.4">
      <c r="A61" s="195" t="s">
        <v>117</v>
      </c>
      <c r="B61" s="197" t="s">
        <v>118</v>
      </c>
      <c r="C61" s="197" t="s">
        <v>119</v>
      </c>
      <c r="D61" s="140" t="s">
        <v>12</v>
      </c>
      <c r="E61" s="199" t="s">
        <v>57</v>
      </c>
      <c r="F61" s="199" t="s">
        <v>120</v>
      </c>
      <c r="G61" s="199" t="s">
        <v>41</v>
      </c>
      <c r="H61" s="141" t="s">
        <v>90</v>
      </c>
      <c r="I61" s="178" t="s">
        <v>42</v>
      </c>
      <c r="J61" s="181"/>
      <c r="K61" s="175">
        <v>0</v>
      </c>
      <c r="L61" s="175">
        <v>0</v>
      </c>
      <c r="M61" s="175">
        <v>0</v>
      </c>
      <c r="N61" s="175">
        <v>0</v>
      </c>
      <c r="O61" s="175">
        <v>0</v>
      </c>
      <c r="P61" s="175">
        <v>0</v>
      </c>
      <c r="Q61" s="175">
        <v>0</v>
      </c>
      <c r="R61" s="175">
        <v>0</v>
      </c>
    </row>
    <row r="62" spans="1:18" ht="15" thickBot="1" x14ac:dyDescent="0.4">
      <c r="A62" s="226"/>
      <c r="B62" s="227"/>
      <c r="C62" s="227"/>
      <c r="D62" s="142" t="s">
        <v>53</v>
      </c>
      <c r="E62" s="228"/>
      <c r="F62" s="228"/>
      <c r="G62" s="228"/>
      <c r="H62" s="143" t="s">
        <v>30</v>
      </c>
      <c r="I62" s="178"/>
      <c r="J62" s="181"/>
      <c r="K62" s="175"/>
      <c r="L62" s="175"/>
      <c r="M62" s="175"/>
      <c r="N62" s="175"/>
      <c r="O62" s="175"/>
      <c r="P62" s="175"/>
      <c r="Q62" s="175"/>
      <c r="R62" s="175"/>
    </row>
    <row r="63" spans="1:18" ht="15" thickBot="1" x14ac:dyDescent="0.4">
      <c r="A63" s="196"/>
      <c r="B63" s="198"/>
      <c r="C63" s="198"/>
      <c r="D63" s="147" t="s">
        <v>89</v>
      </c>
      <c r="E63" s="200"/>
      <c r="F63" s="200"/>
      <c r="G63" s="200"/>
      <c r="H63" s="148"/>
      <c r="I63" s="178"/>
      <c r="J63" s="181"/>
      <c r="K63" s="175"/>
      <c r="L63" s="175"/>
      <c r="M63" s="175"/>
      <c r="N63" s="175"/>
      <c r="O63" s="175"/>
      <c r="P63" s="175"/>
      <c r="Q63" s="175"/>
      <c r="R63" s="175"/>
    </row>
    <row r="64" spans="1:18" ht="15" customHeight="1" thickBot="1" x14ac:dyDescent="0.4">
      <c r="A64" s="218" t="s">
        <v>121</v>
      </c>
      <c r="B64" s="220" t="s">
        <v>122</v>
      </c>
      <c r="C64" s="220" t="s">
        <v>123</v>
      </c>
      <c r="D64" s="138" t="s">
        <v>12</v>
      </c>
      <c r="E64" s="222" t="s">
        <v>57</v>
      </c>
      <c r="F64" s="222" t="s">
        <v>124</v>
      </c>
      <c r="G64" s="222" t="s">
        <v>41</v>
      </c>
      <c r="H64" s="134" t="s">
        <v>30</v>
      </c>
      <c r="I64" s="180" t="s">
        <v>16</v>
      </c>
      <c r="J64" s="180"/>
      <c r="K64" s="175">
        <v>0</v>
      </c>
      <c r="L64" s="175">
        <v>0</v>
      </c>
      <c r="M64" s="175">
        <v>0</v>
      </c>
      <c r="N64" s="175">
        <v>0</v>
      </c>
      <c r="O64" s="175">
        <v>0</v>
      </c>
      <c r="P64" s="175">
        <v>0</v>
      </c>
      <c r="Q64" s="175">
        <v>0</v>
      </c>
      <c r="R64" s="175">
        <v>0</v>
      </c>
    </row>
    <row r="65" spans="1:18" ht="15" thickBot="1" x14ac:dyDescent="0.4">
      <c r="A65" s="229"/>
      <c r="B65" s="230"/>
      <c r="C65" s="230"/>
      <c r="D65" s="149" t="s">
        <v>53</v>
      </c>
      <c r="E65" s="231"/>
      <c r="F65" s="231"/>
      <c r="G65" s="231"/>
      <c r="H65" s="135" t="s">
        <v>90</v>
      </c>
      <c r="I65" s="180"/>
      <c r="J65" s="180"/>
      <c r="K65" s="175"/>
      <c r="L65" s="175"/>
      <c r="M65" s="175"/>
      <c r="N65" s="175"/>
      <c r="O65" s="175"/>
      <c r="P65" s="175"/>
      <c r="Q65" s="175"/>
      <c r="R65" s="175"/>
    </row>
    <row r="66" spans="1:18" ht="28.5" customHeight="1" thickBot="1" x14ac:dyDescent="0.4">
      <c r="A66" s="219"/>
      <c r="B66" s="221"/>
      <c r="C66" s="221"/>
      <c r="D66" s="139" t="s">
        <v>89</v>
      </c>
      <c r="E66" s="223"/>
      <c r="F66" s="223"/>
      <c r="G66" s="223"/>
      <c r="H66" s="137" t="s">
        <v>19</v>
      </c>
      <c r="I66" s="180"/>
      <c r="J66" s="180"/>
      <c r="K66" s="175"/>
      <c r="L66" s="175"/>
      <c r="M66" s="175"/>
      <c r="N66" s="175"/>
      <c r="O66" s="175"/>
      <c r="P66" s="175"/>
      <c r="Q66" s="175"/>
      <c r="R66" s="175"/>
    </row>
    <row r="67" spans="1:18" ht="15" thickBot="1" x14ac:dyDescent="0.4">
      <c r="A67" s="195" t="s">
        <v>125</v>
      </c>
      <c r="B67" s="197" t="s">
        <v>126</v>
      </c>
      <c r="C67" s="197" t="s">
        <v>127</v>
      </c>
      <c r="D67" s="140" t="s">
        <v>12</v>
      </c>
      <c r="E67" s="199" t="s">
        <v>57</v>
      </c>
      <c r="F67" s="199" t="s">
        <v>128</v>
      </c>
      <c r="G67" s="199" t="s">
        <v>41</v>
      </c>
      <c r="H67" s="141" t="s">
        <v>90</v>
      </c>
      <c r="I67" s="178" t="s">
        <v>42</v>
      </c>
      <c r="J67" s="181"/>
      <c r="K67" s="175">
        <v>0</v>
      </c>
      <c r="L67" s="175">
        <v>0</v>
      </c>
      <c r="M67" s="175">
        <v>0</v>
      </c>
      <c r="N67" s="175">
        <v>0</v>
      </c>
      <c r="O67" s="175">
        <v>0</v>
      </c>
      <c r="P67" s="175">
        <v>0</v>
      </c>
      <c r="Q67" s="175">
        <v>0</v>
      </c>
      <c r="R67" s="175">
        <v>0</v>
      </c>
    </row>
    <row r="68" spans="1:18" ht="15" thickBot="1" x14ac:dyDescent="0.4">
      <c r="A68" s="226"/>
      <c r="B68" s="227"/>
      <c r="C68" s="227"/>
      <c r="D68" s="142" t="s">
        <v>53</v>
      </c>
      <c r="E68" s="228"/>
      <c r="F68" s="228"/>
      <c r="G68" s="228"/>
      <c r="H68" s="143" t="s">
        <v>30</v>
      </c>
      <c r="I68" s="178"/>
      <c r="J68" s="181"/>
      <c r="K68" s="175"/>
      <c r="L68" s="175"/>
      <c r="M68" s="175"/>
      <c r="N68" s="175"/>
      <c r="O68" s="175"/>
      <c r="P68" s="175"/>
      <c r="Q68" s="175"/>
      <c r="R68" s="175"/>
    </row>
    <row r="69" spans="1:18" ht="15" thickBot="1" x14ac:dyDescent="0.4">
      <c r="A69" s="196"/>
      <c r="B69" s="198"/>
      <c r="C69" s="198"/>
      <c r="D69" s="147" t="s">
        <v>89</v>
      </c>
      <c r="E69" s="200"/>
      <c r="F69" s="200"/>
      <c r="G69" s="200"/>
      <c r="H69" s="148"/>
      <c r="I69" s="178"/>
      <c r="J69" s="181"/>
      <c r="K69" s="175"/>
      <c r="L69" s="175"/>
      <c r="M69" s="175"/>
      <c r="N69" s="175"/>
      <c r="O69" s="175"/>
      <c r="P69" s="175"/>
      <c r="Q69" s="175"/>
      <c r="R69" s="175"/>
    </row>
    <row r="70" spans="1:18" ht="15" thickBot="1" x14ac:dyDescent="0.4">
      <c r="A70" s="218" t="s">
        <v>129</v>
      </c>
      <c r="B70" s="220" t="s">
        <v>130</v>
      </c>
      <c r="C70" s="220" t="s">
        <v>131</v>
      </c>
      <c r="D70" s="138" t="s">
        <v>12</v>
      </c>
      <c r="E70" s="222" t="s">
        <v>57</v>
      </c>
      <c r="F70" s="222" t="s">
        <v>132</v>
      </c>
      <c r="G70" s="222" t="s">
        <v>41</v>
      </c>
      <c r="H70" s="134" t="s">
        <v>30</v>
      </c>
      <c r="I70" s="180" t="s">
        <v>16</v>
      </c>
      <c r="J70" s="180"/>
      <c r="K70" s="175">
        <v>0</v>
      </c>
      <c r="L70" s="175">
        <v>0</v>
      </c>
      <c r="M70" s="175">
        <v>0</v>
      </c>
      <c r="N70" s="175">
        <v>0</v>
      </c>
      <c r="O70" s="175">
        <v>0</v>
      </c>
      <c r="P70" s="175">
        <v>0</v>
      </c>
      <c r="Q70" s="175">
        <v>0</v>
      </c>
      <c r="R70" s="175">
        <v>0</v>
      </c>
    </row>
    <row r="71" spans="1:18" ht="15" thickBot="1" x14ac:dyDescent="0.4">
      <c r="A71" s="229"/>
      <c r="B71" s="230"/>
      <c r="C71" s="230"/>
      <c r="D71" s="149" t="s">
        <v>53</v>
      </c>
      <c r="E71" s="231"/>
      <c r="F71" s="231"/>
      <c r="G71" s="231"/>
      <c r="H71" s="135" t="s">
        <v>90</v>
      </c>
      <c r="I71" s="180"/>
      <c r="J71" s="180"/>
      <c r="K71" s="175"/>
      <c r="L71" s="175"/>
      <c r="M71" s="175"/>
      <c r="N71" s="175"/>
      <c r="O71" s="175"/>
      <c r="P71" s="175"/>
      <c r="Q71" s="175"/>
      <c r="R71" s="175"/>
    </row>
    <row r="72" spans="1:18" ht="28.5" customHeight="1" thickBot="1" x14ac:dyDescent="0.4">
      <c r="A72" s="219"/>
      <c r="B72" s="221"/>
      <c r="C72" s="221"/>
      <c r="D72" s="139" t="s">
        <v>89</v>
      </c>
      <c r="E72" s="223"/>
      <c r="F72" s="223"/>
      <c r="G72" s="223"/>
      <c r="H72" s="137" t="s">
        <v>19</v>
      </c>
      <c r="I72" s="180"/>
      <c r="J72" s="180"/>
      <c r="K72" s="175"/>
      <c r="L72" s="175"/>
      <c r="M72" s="175"/>
      <c r="N72" s="175"/>
      <c r="O72" s="175"/>
      <c r="P72" s="175"/>
      <c r="Q72" s="175"/>
      <c r="R72" s="175"/>
    </row>
    <row r="73" spans="1:18" ht="15" thickBot="1" x14ac:dyDescent="0.4">
      <c r="A73" s="195" t="s">
        <v>133</v>
      </c>
      <c r="B73" s="197" t="s">
        <v>134</v>
      </c>
      <c r="C73" s="197" t="s">
        <v>135</v>
      </c>
      <c r="D73" s="140" t="s">
        <v>12</v>
      </c>
      <c r="E73" s="199" t="s">
        <v>57</v>
      </c>
      <c r="F73" s="199" t="s">
        <v>136</v>
      </c>
      <c r="G73" s="199" t="s">
        <v>86</v>
      </c>
      <c r="H73" s="141" t="s">
        <v>30</v>
      </c>
      <c r="I73" s="178" t="s">
        <v>42</v>
      </c>
      <c r="J73" s="181"/>
      <c r="K73" s="175">
        <v>0</v>
      </c>
      <c r="L73" s="175">
        <v>0</v>
      </c>
      <c r="M73" s="175">
        <v>0</v>
      </c>
      <c r="N73" s="175">
        <v>0</v>
      </c>
      <c r="O73" s="175">
        <v>0</v>
      </c>
      <c r="P73" s="175">
        <v>0</v>
      </c>
      <c r="Q73" s="175">
        <v>0</v>
      </c>
      <c r="R73" s="175">
        <v>0</v>
      </c>
    </row>
    <row r="74" spans="1:18" ht="15" thickBot="1" x14ac:dyDescent="0.4">
      <c r="A74" s="226"/>
      <c r="B74" s="227"/>
      <c r="C74" s="227"/>
      <c r="D74" s="142" t="s">
        <v>46</v>
      </c>
      <c r="E74" s="228"/>
      <c r="F74" s="228"/>
      <c r="G74" s="228"/>
      <c r="H74" s="143" t="s">
        <v>87</v>
      </c>
      <c r="I74" s="178"/>
      <c r="J74" s="181"/>
      <c r="K74" s="175"/>
      <c r="L74" s="175"/>
      <c r="M74" s="175"/>
      <c r="N74" s="175"/>
      <c r="O74" s="175"/>
      <c r="P74" s="175"/>
      <c r="Q74" s="175"/>
      <c r="R74" s="175"/>
    </row>
    <row r="75" spans="1:18" ht="15" thickBot="1" x14ac:dyDescent="0.4">
      <c r="A75" s="226"/>
      <c r="B75" s="227"/>
      <c r="C75" s="227"/>
      <c r="D75" s="142" t="s">
        <v>137</v>
      </c>
      <c r="E75" s="228"/>
      <c r="F75" s="228"/>
      <c r="G75" s="228"/>
      <c r="H75" s="145"/>
      <c r="I75" s="178"/>
      <c r="J75" s="181"/>
      <c r="K75" s="175"/>
      <c r="L75" s="175"/>
      <c r="M75" s="175"/>
      <c r="N75" s="175"/>
      <c r="O75" s="175"/>
      <c r="P75" s="175"/>
      <c r="Q75" s="175"/>
      <c r="R75" s="175"/>
    </row>
    <row r="76" spans="1:18" ht="15" thickBot="1" x14ac:dyDescent="0.4">
      <c r="A76" s="196"/>
      <c r="B76" s="198"/>
      <c r="C76" s="198"/>
      <c r="D76" s="147" t="s">
        <v>53</v>
      </c>
      <c r="E76" s="200"/>
      <c r="F76" s="200"/>
      <c r="G76" s="200"/>
      <c r="H76" s="148"/>
      <c r="I76" s="178"/>
      <c r="J76" s="181"/>
      <c r="K76" s="175"/>
      <c r="L76" s="175"/>
      <c r="M76" s="175"/>
      <c r="N76" s="175"/>
      <c r="O76" s="175"/>
      <c r="P76" s="175"/>
      <c r="Q76" s="175"/>
      <c r="R76" s="175"/>
    </row>
    <row r="77" spans="1:18" ht="28.5" thickBot="1" x14ac:dyDescent="0.4">
      <c r="A77" s="218" t="s">
        <v>138</v>
      </c>
      <c r="B77" s="220" t="s">
        <v>139</v>
      </c>
      <c r="C77" s="111" t="s">
        <v>140</v>
      </c>
      <c r="D77" s="138" t="s">
        <v>12</v>
      </c>
      <c r="E77" s="222" t="s">
        <v>57</v>
      </c>
      <c r="F77" s="222" t="s">
        <v>141</v>
      </c>
      <c r="G77" s="222" t="s">
        <v>41</v>
      </c>
      <c r="H77" s="134" t="s">
        <v>30</v>
      </c>
      <c r="I77" s="180" t="s">
        <v>35</v>
      </c>
      <c r="J77" s="180"/>
      <c r="K77" s="175">
        <v>0</v>
      </c>
      <c r="L77" s="175">
        <v>0</v>
      </c>
      <c r="M77" s="175">
        <v>0</v>
      </c>
      <c r="N77" s="175">
        <v>0</v>
      </c>
      <c r="O77" s="175">
        <v>0</v>
      </c>
      <c r="P77" s="175">
        <v>0</v>
      </c>
      <c r="Q77" s="175">
        <v>0</v>
      </c>
      <c r="R77" s="175">
        <v>0</v>
      </c>
    </row>
    <row r="78" spans="1:18" ht="42.5" thickBot="1" x14ac:dyDescent="0.4">
      <c r="A78" s="229"/>
      <c r="B78" s="230"/>
      <c r="C78" s="112" t="s">
        <v>142</v>
      </c>
      <c r="D78" s="149" t="s">
        <v>137</v>
      </c>
      <c r="E78" s="231"/>
      <c r="F78" s="231"/>
      <c r="G78" s="231"/>
      <c r="H78" s="135" t="s">
        <v>90</v>
      </c>
      <c r="I78" s="180"/>
      <c r="J78" s="180"/>
      <c r="K78" s="175"/>
      <c r="L78" s="175"/>
      <c r="M78" s="175"/>
      <c r="N78" s="175"/>
      <c r="O78" s="175"/>
      <c r="P78" s="175"/>
      <c r="Q78" s="175"/>
      <c r="R78" s="175"/>
    </row>
    <row r="79" spans="1:18" ht="42.5" thickBot="1" x14ac:dyDescent="0.4">
      <c r="A79" s="229"/>
      <c r="B79" s="230"/>
      <c r="C79" s="150"/>
      <c r="D79" s="149" t="s">
        <v>44</v>
      </c>
      <c r="E79" s="231"/>
      <c r="F79" s="231"/>
      <c r="G79" s="231"/>
      <c r="H79" s="39"/>
      <c r="I79" s="180"/>
      <c r="J79" s="180"/>
      <c r="K79" s="175"/>
      <c r="L79" s="175"/>
      <c r="M79" s="175"/>
      <c r="N79" s="175"/>
      <c r="O79" s="175"/>
      <c r="P79" s="175"/>
      <c r="Q79" s="175"/>
      <c r="R79" s="175"/>
    </row>
    <row r="80" spans="1:18" ht="28.5" thickBot="1" x14ac:dyDescent="0.4">
      <c r="A80" s="219"/>
      <c r="B80" s="221"/>
      <c r="C80" s="136"/>
      <c r="D80" s="139" t="s">
        <v>45</v>
      </c>
      <c r="E80" s="223"/>
      <c r="F80" s="223"/>
      <c r="G80" s="223"/>
      <c r="H80" s="40"/>
      <c r="I80" s="180"/>
      <c r="J80" s="180"/>
      <c r="K80" s="175"/>
      <c r="L80" s="175"/>
      <c r="M80" s="175"/>
      <c r="N80" s="175"/>
      <c r="O80" s="175"/>
      <c r="P80" s="175"/>
      <c r="Q80" s="175"/>
      <c r="R80" s="175"/>
    </row>
    <row r="81" spans="1:18" ht="15" thickBot="1" x14ac:dyDescent="0.4">
      <c r="A81" s="205" t="s">
        <v>143</v>
      </c>
      <c r="B81" s="207" t="s">
        <v>144</v>
      </c>
      <c r="C81" s="207" t="s">
        <v>145</v>
      </c>
      <c r="D81" s="151" t="s">
        <v>12</v>
      </c>
      <c r="E81" s="191" t="s">
        <v>146</v>
      </c>
      <c r="F81" s="209" t="s">
        <v>72</v>
      </c>
      <c r="G81" s="210"/>
      <c r="H81" s="210"/>
      <c r="I81" s="176" t="s">
        <v>73</v>
      </c>
      <c r="J81" s="176"/>
      <c r="K81" s="175">
        <v>0</v>
      </c>
      <c r="L81" s="175">
        <v>0</v>
      </c>
      <c r="M81" s="175">
        <v>0</v>
      </c>
      <c r="N81" s="175">
        <v>0</v>
      </c>
      <c r="O81" s="175">
        <v>0</v>
      </c>
      <c r="P81" s="175">
        <v>0</v>
      </c>
      <c r="Q81" s="175">
        <v>0</v>
      </c>
      <c r="R81" s="175">
        <v>0</v>
      </c>
    </row>
    <row r="82" spans="1:18" ht="15" thickBot="1" x14ac:dyDescent="0.4">
      <c r="A82" s="213"/>
      <c r="B82" s="214"/>
      <c r="C82" s="214"/>
      <c r="D82" s="153" t="s">
        <v>147</v>
      </c>
      <c r="E82" s="215"/>
      <c r="F82" s="216"/>
      <c r="G82" s="217"/>
      <c r="H82" s="217"/>
      <c r="I82" s="176"/>
      <c r="J82" s="176"/>
      <c r="K82" s="175"/>
      <c r="L82" s="175"/>
      <c r="M82" s="175"/>
      <c r="N82" s="175"/>
      <c r="O82" s="175"/>
      <c r="P82" s="175"/>
      <c r="Q82" s="175"/>
      <c r="R82" s="175"/>
    </row>
    <row r="83" spans="1:18" ht="15" thickBot="1" x14ac:dyDescent="0.4">
      <c r="A83" s="206"/>
      <c r="B83" s="208"/>
      <c r="C83" s="208"/>
      <c r="D83" s="157" t="s">
        <v>137</v>
      </c>
      <c r="E83" s="192"/>
      <c r="F83" s="211"/>
      <c r="G83" s="212"/>
      <c r="H83" s="212"/>
      <c r="I83" s="176"/>
      <c r="J83" s="176"/>
      <c r="K83" s="175"/>
      <c r="L83" s="175"/>
      <c r="M83" s="175"/>
      <c r="N83" s="175"/>
      <c r="O83" s="175"/>
      <c r="P83" s="175"/>
      <c r="Q83" s="175"/>
      <c r="R83" s="175"/>
    </row>
    <row r="84" spans="1:18" ht="31.5" customHeight="1" thickBot="1" x14ac:dyDescent="0.4">
      <c r="A84" s="218" t="s">
        <v>148</v>
      </c>
      <c r="B84" s="220" t="s">
        <v>149</v>
      </c>
      <c r="C84" s="220" t="s">
        <v>150</v>
      </c>
      <c r="D84" s="138" t="s">
        <v>137</v>
      </c>
      <c r="E84" s="222" t="s">
        <v>71</v>
      </c>
      <c r="F84" s="222" t="s">
        <v>136</v>
      </c>
      <c r="G84" s="222" t="s">
        <v>41</v>
      </c>
      <c r="H84" s="224" t="s">
        <v>90</v>
      </c>
      <c r="I84" s="180" t="s">
        <v>16</v>
      </c>
      <c r="J84" s="270"/>
      <c r="K84" s="175">
        <v>0</v>
      </c>
      <c r="L84" s="175">
        <v>0</v>
      </c>
      <c r="M84" s="175">
        <v>0</v>
      </c>
      <c r="N84" s="175">
        <v>0</v>
      </c>
      <c r="O84" s="175">
        <v>0</v>
      </c>
      <c r="P84" s="175">
        <v>0</v>
      </c>
      <c r="Q84" s="175">
        <v>0</v>
      </c>
      <c r="R84" s="175">
        <v>0</v>
      </c>
    </row>
    <row r="85" spans="1:18" ht="39.75" customHeight="1" thickBot="1" x14ac:dyDescent="0.4">
      <c r="A85" s="219"/>
      <c r="B85" s="221"/>
      <c r="C85" s="221"/>
      <c r="D85" s="139" t="s">
        <v>12</v>
      </c>
      <c r="E85" s="223"/>
      <c r="F85" s="223"/>
      <c r="G85" s="223"/>
      <c r="H85" s="225"/>
      <c r="I85" s="187"/>
      <c r="J85" s="270"/>
      <c r="K85" s="175"/>
      <c r="L85" s="175"/>
      <c r="M85" s="175"/>
      <c r="N85" s="175"/>
      <c r="O85" s="175"/>
      <c r="P85" s="175"/>
      <c r="Q85" s="175"/>
      <c r="R85" s="175"/>
    </row>
    <row r="86" spans="1:18" ht="15" thickBot="1" x14ac:dyDescent="0.4">
      <c r="A86" s="218" t="s">
        <v>151</v>
      </c>
      <c r="B86" s="220" t="s">
        <v>152</v>
      </c>
      <c r="C86" s="220" t="s">
        <v>153</v>
      </c>
      <c r="D86" s="138" t="s">
        <v>12</v>
      </c>
      <c r="E86" s="222" t="s">
        <v>57</v>
      </c>
      <c r="F86" s="222" t="s">
        <v>154</v>
      </c>
      <c r="G86" s="222" t="s">
        <v>41</v>
      </c>
      <c r="H86" s="134" t="s">
        <v>15</v>
      </c>
      <c r="I86" s="180" t="s">
        <v>35</v>
      </c>
      <c r="J86" s="179"/>
      <c r="K86" s="175">
        <v>0</v>
      </c>
      <c r="L86" s="175">
        <v>0</v>
      </c>
      <c r="M86" s="175">
        <v>0</v>
      </c>
      <c r="N86" s="175">
        <v>0</v>
      </c>
      <c r="O86" s="175">
        <v>0</v>
      </c>
      <c r="P86" s="175">
        <v>0</v>
      </c>
      <c r="Q86" s="175">
        <v>0</v>
      </c>
      <c r="R86" s="175">
        <v>0</v>
      </c>
    </row>
    <row r="87" spans="1:18" ht="42.5" thickBot="1" x14ac:dyDescent="0.4">
      <c r="A87" s="229"/>
      <c r="B87" s="230"/>
      <c r="C87" s="230"/>
      <c r="D87" s="149" t="s">
        <v>44</v>
      </c>
      <c r="E87" s="231"/>
      <c r="F87" s="231"/>
      <c r="G87" s="231"/>
      <c r="H87" s="135" t="s">
        <v>18</v>
      </c>
      <c r="I87" s="180"/>
      <c r="J87" s="179"/>
      <c r="K87" s="175"/>
      <c r="L87" s="175"/>
      <c r="M87" s="175"/>
      <c r="N87" s="175"/>
      <c r="O87" s="175"/>
      <c r="P87" s="175"/>
      <c r="Q87" s="175"/>
      <c r="R87" s="175"/>
    </row>
    <row r="88" spans="1:18" ht="28.5" thickBot="1" x14ac:dyDescent="0.4">
      <c r="A88" s="229"/>
      <c r="B88" s="230"/>
      <c r="C88" s="230"/>
      <c r="D88" s="149" t="s">
        <v>45</v>
      </c>
      <c r="E88" s="231"/>
      <c r="F88" s="231"/>
      <c r="G88" s="231"/>
      <c r="H88" s="135" t="s">
        <v>30</v>
      </c>
      <c r="I88" s="180"/>
      <c r="J88" s="179"/>
      <c r="K88" s="175"/>
      <c r="L88" s="175"/>
      <c r="M88" s="175"/>
      <c r="N88" s="175"/>
      <c r="O88" s="175"/>
      <c r="P88" s="175"/>
      <c r="Q88" s="175"/>
      <c r="R88" s="175"/>
    </row>
    <row r="89" spans="1:18" ht="15" thickBot="1" x14ac:dyDescent="0.4">
      <c r="A89" s="229"/>
      <c r="B89" s="230"/>
      <c r="C89" s="230"/>
      <c r="D89" s="150"/>
      <c r="E89" s="231"/>
      <c r="F89" s="231"/>
      <c r="G89" s="231"/>
      <c r="H89" s="135" t="s">
        <v>90</v>
      </c>
      <c r="I89" s="180"/>
      <c r="J89" s="179"/>
      <c r="K89" s="175"/>
      <c r="L89" s="175"/>
      <c r="M89" s="175"/>
      <c r="N89" s="175"/>
      <c r="O89" s="175"/>
      <c r="P89" s="175"/>
      <c r="Q89" s="175"/>
      <c r="R89" s="175"/>
    </row>
    <row r="90" spans="1:18" ht="15" thickBot="1" x14ac:dyDescent="0.4">
      <c r="A90" s="219"/>
      <c r="B90" s="221"/>
      <c r="C90" s="221"/>
      <c r="D90" s="136"/>
      <c r="E90" s="223"/>
      <c r="F90" s="223"/>
      <c r="G90" s="223"/>
      <c r="H90" s="137" t="s">
        <v>19</v>
      </c>
      <c r="I90" s="180"/>
      <c r="J90" s="179"/>
      <c r="K90" s="175"/>
      <c r="L90" s="175"/>
      <c r="M90" s="175"/>
      <c r="N90" s="175"/>
      <c r="O90" s="175"/>
      <c r="P90" s="175"/>
      <c r="Q90" s="175"/>
      <c r="R90" s="175"/>
    </row>
    <row r="91" spans="1:18" ht="28.5" thickBot="1" x14ac:dyDescent="0.4">
      <c r="A91" s="205" t="s">
        <v>155</v>
      </c>
      <c r="B91" s="207" t="s">
        <v>156</v>
      </c>
      <c r="C91" s="117" t="s">
        <v>157</v>
      </c>
      <c r="D91" s="158" t="s">
        <v>158</v>
      </c>
      <c r="E91" s="191" t="s">
        <v>57</v>
      </c>
      <c r="F91" s="191" t="s">
        <v>136</v>
      </c>
      <c r="G91" s="191" t="s">
        <v>41</v>
      </c>
      <c r="H91" s="152" t="s">
        <v>15</v>
      </c>
      <c r="I91" s="176" t="s">
        <v>73</v>
      </c>
      <c r="J91" s="176" t="s">
        <v>674</v>
      </c>
      <c r="K91" s="175">
        <v>0</v>
      </c>
      <c r="L91" s="175">
        <v>0</v>
      </c>
      <c r="M91" s="175">
        <v>0</v>
      </c>
      <c r="N91" s="175">
        <v>0</v>
      </c>
      <c r="O91" s="175">
        <v>0</v>
      </c>
      <c r="P91" s="175">
        <v>0</v>
      </c>
      <c r="Q91" s="175">
        <v>0</v>
      </c>
      <c r="R91" s="175">
        <v>0</v>
      </c>
    </row>
    <row r="92" spans="1:18" ht="42.5" thickBot="1" x14ac:dyDescent="0.4">
      <c r="A92" s="213"/>
      <c r="B92" s="214"/>
      <c r="C92" s="118" t="s">
        <v>159</v>
      </c>
      <c r="D92" s="153" t="s">
        <v>53</v>
      </c>
      <c r="E92" s="215"/>
      <c r="F92" s="215"/>
      <c r="G92" s="215"/>
      <c r="H92" s="154" t="s">
        <v>18</v>
      </c>
      <c r="I92" s="176"/>
      <c r="J92" s="176"/>
      <c r="K92" s="175"/>
      <c r="L92" s="175"/>
      <c r="M92" s="175"/>
      <c r="N92" s="175"/>
      <c r="O92" s="175"/>
      <c r="P92" s="175"/>
      <c r="Q92" s="175"/>
      <c r="R92" s="175"/>
    </row>
    <row r="93" spans="1:18" ht="15" thickBot="1" x14ac:dyDescent="0.4">
      <c r="A93" s="213"/>
      <c r="B93" s="214"/>
      <c r="C93" s="159"/>
      <c r="D93" s="153" t="s">
        <v>12</v>
      </c>
      <c r="E93" s="215"/>
      <c r="F93" s="215"/>
      <c r="G93" s="215"/>
      <c r="H93" s="154" t="s">
        <v>90</v>
      </c>
      <c r="I93" s="176"/>
      <c r="J93" s="176"/>
      <c r="K93" s="175"/>
      <c r="L93" s="175"/>
      <c r="M93" s="175"/>
      <c r="N93" s="175"/>
      <c r="O93" s="175"/>
      <c r="P93" s="175"/>
      <c r="Q93" s="175"/>
      <c r="R93" s="175"/>
    </row>
    <row r="94" spans="1:18" ht="42.5" thickBot="1" x14ac:dyDescent="0.4">
      <c r="A94" s="213"/>
      <c r="B94" s="214"/>
      <c r="C94" s="159"/>
      <c r="D94" s="153" t="s">
        <v>44</v>
      </c>
      <c r="E94" s="215"/>
      <c r="F94" s="215"/>
      <c r="G94" s="215"/>
      <c r="H94" s="33"/>
      <c r="I94" s="176"/>
      <c r="J94" s="176"/>
      <c r="K94" s="175"/>
      <c r="L94" s="175"/>
      <c r="M94" s="175"/>
      <c r="N94" s="175"/>
      <c r="O94" s="175"/>
      <c r="P94" s="175"/>
      <c r="Q94" s="175"/>
      <c r="R94" s="175"/>
    </row>
    <row r="95" spans="1:18" ht="28.5" thickBot="1" x14ac:dyDescent="0.4">
      <c r="A95" s="206"/>
      <c r="B95" s="208"/>
      <c r="C95" s="155"/>
      <c r="D95" s="157" t="s">
        <v>160</v>
      </c>
      <c r="E95" s="192"/>
      <c r="F95" s="192"/>
      <c r="G95" s="192"/>
      <c r="H95" s="34"/>
      <c r="I95" s="176"/>
      <c r="J95" s="176"/>
      <c r="K95" s="175"/>
      <c r="L95" s="175"/>
      <c r="M95" s="175"/>
      <c r="N95" s="175"/>
      <c r="O95" s="175"/>
      <c r="P95" s="175"/>
      <c r="Q95" s="175"/>
      <c r="R95" s="175"/>
    </row>
    <row r="96" spans="1:18" ht="15" thickBot="1" x14ac:dyDescent="0.4">
      <c r="A96" s="205" t="s">
        <v>161</v>
      </c>
      <c r="B96" s="207" t="s">
        <v>162</v>
      </c>
      <c r="C96" s="207" t="s">
        <v>163</v>
      </c>
      <c r="D96" s="151" t="s">
        <v>12</v>
      </c>
      <c r="E96" s="191" t="s">
        <v>95</v>
      </c>
      <c r="F96" s="191" t="s">
        <v>164</v>
      </c>
      <c r="G96" s="191" t="s">
        <v>165</v>
      </c>
      <c r="H96" s="152" t="s">
        <v>90</v>
      </c>
      <c r="I96" s="176" t="s">
        <v>73</v>
      </c>
      <c r="J96" s="176" t="s">
        <v>674</v>
      </c>
      <c r="K96" s="175">
        <v>0</v>
      </c>
      <c r="L96" s="175">
        <v>0</v>
      </c>
      <c r="M96" s="175">
        <v>0</v>
      </c>
      <c r="N96" s="177">
        <v>0</v>
      </c>
      <c r="O96" s="175">
        <v>0</v>
      </c>
      <c r="P96" s="175">
        <v>0</v>
      </c>
      <c r="Q96" s="175">
        <v>0</v>
      </c>
      <c r="R96" s="175">
        <v>0</v>
      </c>
    </row>
    <row r="97" spans="1:18" ht="15" thickBot="1" x14ac:dyDescent="0.4">
      <c r="A97" s="206"/>
      <c r="B97" s="208"/>
      <c r="C97" s="208"/>
      <c r="D97" s="157" t="s">
        <v>89</v>
      </c>
      <c r="E97" s="192"/>
      <c r="F97" s="192"/>
      <c r="G97" s="192"/>
      <c r="H97" s="156" t="s">
        <v>30</v>
      </c>
      <c r="I97" s="176"/>
      <c r="J97" s="176"/>
      <c r="K97" s="175"/>
      <c r="L97" s="175"/>
      <c r="M97" s="175"/>
      <c r="N97" s="177"/>
      <c r="O97" s="175"/>
      <c r="P97" s="175"/>
      <c r="Q97" s="175"/>
      <c r="R97" s="175"/>
    </row>
    <row r="98" spans="1:18" ht="15" thickBot="1" x14ac:dyDescent="0.4">
      <c r="A98" s="205" t="s">
        <v>166</v>
      </c>
      <c r="B98" s="207" t="s">
        <v>167</v>
      </c>
      <c r="C98" s="207" t="s">
        <v>168</v>
      </c>
      <c r="D98" s="158" t="s">
        <v>158</v>
      </c>
      <c r="E98" s="191" t="s">
        <v>57</v>
      </c>
      <c r="F98" s="191" t="s">
        <v>169</v>
      </c>
      <c r="G98" s="191" t="s">
        <v>165</v>
      </c>
      <c r="H98" s="209" t="s">
        <v>90</v>
      </c>
      <c r="I98" s="176" t="s">
        <v>73</v>
      </c>
      <c r="J98" s="176" t="s">
        <v>674</v>
      </c>
      <c r="K98" s="175">
        <v>0</v>
      </c>
      <c r="L98" s="175">
        <v>0</v>
      </c>
      <c r="M98" s="175">
        <v>0</v>
      </c>
      <c r="N98" s="175">
        <v>0</v>
      </c>
      <c r="O98" s="175">
        <v>0</v>
      </c>
      <c r="P98" s="175">
        <v>0</v>
      </c>
      <c r="Q98" s="175">
        <v>0</v>
      </c>
      <c r="R98" s="175">
        <v>0</v>
      </c>
    </row>
    <row r="99" spans="1:18" ht="15" thickBot="1" x14ac:dyDescent="0.4">
      <c r="A99" s="213"/>
      <c r="B99" s="214"/>
      <c r="C99" s="214"/>
      <c r="D99" s="153" t="s">
        <v>53</v>
      </c>
      <c r="E99" s="215"/>
      <c r="F99" s="215"/>
      <c r="G99" s="215"/>
      <c r="H99" s="216"/>
      <c r="I99" s="176"/>
      <c r="J99" s="176"/>
      <c r="K99" s="175"/>
      <c r="L99" s="175"/>
      <c r="M99" s="175"/>
      <c r="N99" s="175"/>
      <c r="O99" s="175"/>
      <c r="P99" s="175"/>
      <c r="Q99" s="175"/>
      <c r="R99" s="175"/>
    </row>
    <row r="100" spans="1:18" ht="28.5" thickBot="1" x14ac:dyDescent="0.4">
      <c r="A100" s="213"/>
      <c r="B100" s="214"/>
      <c r="C100" s="214"/>
      <c r="D100" s="153" t="s">
        <v>170</v>
      </c>
      <c r="E100" s="215"/>
      <c r="F100" s="215"/>
      <c r="G100" s="215"/>
      <c r="H100" s="216"/>
      <c r="I100" s="176"/>
      <c r="J100" s="176"/>
      <c r="K100" s="175"/>
      <c r="L100" s="175"/>
      <c r="M100" s="175"/>
      <c r="N100" s="175"/>
      <c r="O100" s="175"/>
      <c r="P100" s="175"/>
      <c r="Q100" s="175"/>
      <c r="R100" s="175"/>
    </row>
    <row r="101" spans="1:18" ht="15" thickBot="1" x14ac:dyDescent="0.4">
      <c r="A101" s="206"/>
      <c r="B101" s="208"/>
      <c r="C101" s="208"/>
      <c r="D101" s="157" t="s">
        <v>171</v>
      </c>
      <c r="E101" s="192"/>
      <c r="F101" s="192"/>
      <c r="G101" s="192"/>
      <c r="H101" s="211"/>
      <c r="I101" s="176"/>
      <c r="J101" s="176"/>
      <c r="K101" s="175"/>
      <c r="L101" s="175"/>
      <c r="M101" s="175"/>
      <c r="N101" s="175"/>
      <c r="O101" s="175"/>
      <c r="P101" s="175"/>
      <c r="Q101" s="175"/>
      <c r="R101" s="175"/>
    </row>
    <row r="102" spans="1:18" ht="87.5" thickBot="1" x14ac:dyDescent="0.4">
      <c r="A102" s="22" t="s">
        <v>172</v>
      </c>
      <c r="B102" s="23" t="s">
        <v>173</v>
      </c>
      <c r="C102" s="23" t="s">
        <v>174</v>
      </c>
      <c r="D102" s="24" t="s">
        <v>53</v>
      </c>
      <c r="E102" s="24" t="s">
        <v>23</v>
      </c>
      <c r="F102" s="193" t="s">
        <v>72</v>
      </c>
      <c r="G102" s="194"/>
      <c r="H102" s="194"/>
      <c r="I102" s="37" t="s">
        <v>175</v>
      </c>
      <c r="J102" s="24">
        <v>576.70000000000005</v>
      </c>
      <c r="K102" s="53">
        <v>0</v>
      </c>
      <c r="L102" s="53">
        <v>0</v>
      </c>
      <c r="M102" s="53">
        <v>0</v>
      </c>
      <c r="N102" s="53">
        <v>0</v>
      </c>
      <c r="O102" s="53">
        <v>4.24</v>
      </c>
      <c r="P102" s="53">
        <v>0</v>
      </c>
      <c r="Q102" s="53">
        <v>0</v>
      </c>
      <c r="R102" s="123">
        <f>J102/135.9187</f>
        <v>4.2429776035232827</v>
      </c>
    </row>
    <row r="103" spans="1:18" ht="15" thickBot="1" x14ac:dyDescent="0.4">
      <c r="A103" s="195" t="s">
        <v>176</v>
      </c>
      <c r="B103" s="197" t="s">
        <v>177</v>
      </c>
      <c r="C103" s="197" t="s">
        <v>178</v>
      </c>
      <c r="D103" s="140" t="s">
        <v>53</v>
      </c>
      <c r="E103" s="199" t="s">
        <v>39</v>
      </c>
      <c r="F103" s="201" t="s">
        <v>72</v>
      </c>
      <c r="G103" s="202"/>
      <c r="H103" s="202"/>
      <c r="I103" s="178" t="s">
        <v>42</v>
      </c>
      <c r="J103" s="178"/>
      <c r="K103" s="175">
        <v>0</v>
      </c>
      <c r="L103" s="175">
        <v>0</v>
      </c>
      <c r="M103" s="175">
        <v>0</v>
      </c>
      <c r="N103" s="175">
        <v>0</v>
      </c>
      <c r="O103" s="175">
        <v>0</v>
      </c>
      <c r="P103" s="175">
        <v>0</v>
      </c>
      <c r="Q103" s="175">
        <v>0</v>
      </c>
      <c r="R103" s="175">
        <v>0</v>
      </c>
    </row>
    <row r="104" spans="1:18" ht="30" customHeight="1" thickBot="1" x14ac:dyDescent="0.4">
      <c r="A104" s="196"/>
      <c r="B104" s="198"/>
      <c r="C104" s="198"/>
      <c r="D104" s="147" t="s">
        <v>52</v>
      </c>
      <c r="E104" s="200"/>
      <c r="F104" s="203"/>
      <c r="G104" s="204"/>
      <c r="H104" s="204"/>
      <c r="I104" s="178"/>
      <c r="J104" s="178"/>
      <c r="K104" s="175"/>
      <c r="L104" s="175"/>
      <c r="M104" s="175"/>
      <c r="N104" s="175"/>
      <c r="O104" s="175"/>
      <c r="P104" s="175"/>
      <c r="Q104" s="175"/>
      <c r="R104" s="175"/>
    </row>
    <row r="105" spans="1:18" ht="15" thickBot="1" x14ac:dyDescent="0.4">
      <c r="A105" s="205" t="s">
        <v>179</v>
      </c>
      <c r="B105" s="207" t="s">
        <v>180</v>
      </c>
      <c r="C105" s="207" t="s">
        <v>178</v>
      </c>
      <c r="D105" s="151" t="s">
        <v>52</v>
      </c>
      <c r="E105" s="191" t="s">
        <v>39</v>
      </c>
      <c r="F105" s="209" t="s">
        <v>72</v>
      </c>
      <c r="G105" s="210"/>
      <c r="H105" s="210"/>
      <c r="I105" s="176" t="s">
        <v>73</v>
      </c>
      <c r="J105" s="176"/>
      <c r="K105" s="175">
        <v>0</v>
      </c>
      <c r="L105" s="175">
        <v>0</v>
      </c>
      <c r="M105" s="175">
        <v>0</v>
      </c>
      <c r="N105" s="175">
        <v>0</v>
      </c>
      <c r="O105" s="175">
        <v>0</v>
      </c>
      <c r="P105" s="175">
        <v>0</v>
      </c>
      <c r="Q105" s="175">
        <v>0</v>
      </c>
      <c r="R105" s="175">
        <v>0</v>
      </c>
    </row>
    <row r="106" spans="1:18" ht="15" thickBot="1" x14ac:dyDescent="0.4">
      <c r="A106" s="206"/>
      <c r="B106" s="208"/>
      <c r="C106" s="208"/>
      <c r="D106" s="157" t="s">
        <v>53</v>
      </c>
      <c r="E106" s="192"/>
      <c r="F106" s="211"/>
      <c r="G106" s="212"/>
      <c r="H106" s="212"/>
      <c r="I106" s="176"/>
      <c r="J106" s="176"/>
      <c r="K106" s="175"/>
      <c r="L106" s="175"/>
      <c r="M106" s="175"/>
      <c r="N106" s="175"/>
      <c r="O106" s="175"/>
      <c r="P106" s="175"/>
      <c r="Q106" s="175"/>
      <c r="R106" s="175"/>
    </row>
    <row r="107" spans="1:18" ht="15" thickBot="1" x14ac:dyDescent="0.4">
      <c r="A107" s="205" t="s">
        <v>181</v>
      </c>
      <c r="B107" s="207" t="s">
        <v>182</v>
      </c>
      <c r="C107" s="207" t="s">
        <v>178</v>
      </c>
      <c r="D107" s="151" t="s">
        <v>12</v>
      </c>
      <c r="E107" s="191" t="s">
        <v>71</v>
      </c>
      <c r="F107" s="209" t="s">
        <v>72</v>
      </c>
      <c r="G107" s="210"/>
      <c r="H107" s="210"/>
      <c r="I107" s="176" t="s">
        <v>73</v>
      </c>
      <c r="J107" s="176"/>
      <c r="K107" s="175">
        <v>0</v>
      </c>
      <c r="L107" s="175">
        <v>0</v>
      </c>
      <c r="M107" s="175">
        <v>0</v>
      </c>
      <c r="N107" s="175">
        <v>0</v>
      </c>
      <c r="O107" s="175">
        <v>0</v>
      </c>
      <c r="P107" s="175">
        <v>0</v>
      </c>
      <c r="Q107" s="175">
        <v>0</v>
      </c>
      <c r="R107" s="175">
        <v>0</v>
      </c>
    </row>
    <row r="108" spans="1:18" ht="15" thickBot="1" x14ac:dyDescent="0.4">
      <c r="A108" s="206"/>
      <c r="B108" s="208"/>
      <c r="C108" s="208"/>
      <c r="D108" s="157" t="s">
        <v>52</v>
      </c>
      <c r="E108" s="192"/>
      <c r="F108" s="211"/>
      <c r="G108" s="212"/>
      <c r="H108" s="212"/>
      <c r="I108" s="176"/>
      <c r="J108" s="176"/>
      <c r="K108" s="175"/>
      <c r="L108" s="175"/>
      <c r="M108" s="175"/>
      <c r="N108" s="175"/>
      <c r="O108" s="175"/>
      <c r="P108" s="175"/>
      <c r="Q108" s="175"/>
      <c r="R108" s="175"/>
    </row>
    <row r="109" spans="1:18" ht="15" thickBot="1" x14ac:dyDescent="0.4">
      <c r="A109" s="244" t="s">
        <v>183</v>
      </c>
      <c r="B109" s="246" t="s">
        <v>184</v>
      </c>
      <c r="C109" s="120" t="s">
        <v>185</v>
      </c>
      <c r="D109" s="4" t="s">
        <v>12</v>
      </c>
      <c r="E109" s="248" t="s">
        <v>146</v>
      </c>
      <c r="F109" s="201" t="s">
        <v>72</v>
      </c>
      <c r="G109" s="202"/>
      <c r="H109" s="202"/>
      <c r="I109" s="178" t="s">
        <v>42</v>
      </c>
      <c r="J109" s="256"/>
      <c r="K109" s="188">
        <v>0</v>
      </c>
      <c r="L109" s="188">
        <v>0</v>
      </c>
      <c r="M109" s="188">
        <v>0</v>
      </c>
      <c r="N109" s="188">
        <v>0</v>
      </c>
      <c r="O109" s="188">
        <v>0</v>
      </c>
      <c r="P109" s="188">
        <v>0</v>
      </c>
      <c r="Q109" s="188">
        <v>0</v>
      </c>
      <c r="R109" s="188">
        <v>0</v>
      </c>
    </row>
    <row r="110" spans="1:18" ht="15" thickBot="1" x14ac:dyDescent="0.4">
      <c r="A110" s="271"/>
      <c r="B110" s="272"/>
      <c r="C110" s="121" t="s">
        <v>178</v>
      </c>
      <c r="D110" s="129" t="s">
        <v>52</v>
      </c>
      <c r="E110" s="273"/>
      <c r="F110" s="234"/>
      <c r="G110" s="235"/>
      <c r="H110" s="235"/>
      <c r="I110" s="178"/>
      <c r="J110" s="274"/>
      <c r="K110" s="189"/>
      <c r="L110" s="189"/>
      <c r="M110" s="189"/>
      <c r="N110" s="189"/>
      <c r="O110" s="189"/>
      <c r="P110" s="189"/>
      <c r="Q110" s="189"/>
      <c r="R110" s="189"/>
    </row>
    <row r="111" spans="1:18" ht="15" thickBot="1" x14ac:dyDescent="0.4">
      <c r="A111" s="245"/>
      <c r="B111" s="247"/>
      <c r="C111" s="146"/>
      <c r="D111" s="5" t="s">
        <v>53</v>
      </c>
      <c r="E111" s="249"/>
      <c r="F111" s="203"/>
      <c r="G111" s="204"/>
      <c r="H111" s="204"/>
      <c r="I111" s="178"/>
      <c r="J111" s="257"/>
      <c r="K111" s="190"/>
      <c r="L111" s="190"/>
      <c r="M111" s="190"/>
      <c r="N111" s="190"/>
      <c r="O111" s="190"/>
      <c r="P111" s="190"/>
      <c r="Q111" s="190"/>
      <c r="R111" s="190"/>
    </row>
    <row r="112" spans="1:18" ht="21.75" customHeight="1" thickBot="1" x14ac:dyDescent="0.4">
      <c r="A112" s="244" t="s">
        <v>186</v>
      </c>
      <c r="B112" s="246" t="s">
        <v>187</v>
      </c>
      <c r="C112" s="246" t="s">
        <v>188</v>
      </c>
      <c r="D112" s="4" t="s">
        <v>53</v>
      </c>
      <c r="E112" s="248" t="s">
        <v>146</v>
      </c>
      <c r="F112" s="250" t="s">
        <v>72</v>
      </c>
      <c r="G112" s="251"/>
      <c r="H112" s="251"/>
      <c r="I112" s="178" t="s">
        <v>42</v>
      </c>
      <c r="J112" s="256"/>
      <c r="K112" s="188">
        <v>0</v>
      </c>
      <c r="L112" s="188">
        <v>0</v>
      </c>
      <c r="M112" s="188">
        <v>0</v>
      </c>
      <c r="N112" s="188">
        <v>0</v>
      </c>
      <c r="O112" s="188">
        <v>0</v>
      </c>
      <c r="P112" s="188">
        <v>0</v>
      </c>
      <c r="Q112" s="188">
        <v>0</v>
      </c>
      <c r="R112" s="188">
        <v>0</v>
      </c>
    </row>
    <row r="113" spans="1:18" ht="21.75" customHeight="1" thickBot="1" x14ac:dyDescent="0.4">
      <c r="A113" s="245"/>
      <c r="B113" s="247"/>
      <c r="C113" s="247"/>
      <c r="D113" s="5" t="s">
        <v>189</v>
      </c>
      <c r="E113" s="249"/>
      <c r="F113" s="252"/>
      <c r="G113" s="253"/>
      <c r="H113" s="253"/>
      <c r="I113" s="178"/>
      <c r="J113" s="257"/>
      <c r="K113" s="190"/>
      <c r="L113" s="190"/>
      <c r="M113" s="190"/>
      <c r="N113" s="190"/>
      <c r="O113" s="190"/>
      <c r="P113" s="190"/>
      <c r="Q113" s="190"/>
      <c r="R113" s="190"/>
    </row>
    <row r="114" spans="1:18" ht="28.5" thickBot="1" x14ac:dyDescent="0.4">
      <c r="A114" s="254" t="s">
        <v>190</v>
      </c>
      <c r="B114" s="260" t="s">
        <v>191</v>
      </c>
      <c r="C114" s="260" t="s">
        <v>192</v>
      </c>
      <c r="D114" s="6" t="s">
        <v>193</v>
      </c>
      <c r="E114" s="262" t="s">
        <v>194</v>
      </c>
      <c r="F114" s="264" t="s">
        <v>72</v>
      </c>
      <c r="G114" s="265"/>
      <c r="H114" s="265"/>
      <c r="I114" s="180" t="s">
        <v>35</v>
      </c>
      <c r="J114" s="268"/>
      <c r="K114" s="188">
        <v>0</v>
      </c>
      <c r="L114" s="188">
        <v>0</v>
      </c>
      <c r="M114" s="188">
        <v>0</v>
      </c>
      <c r="N114" s="188">
        <v>0</v>
      </c>
      <c r="O114" s="188">
        <v>0</v>
      </c>
      <c r="P114" s="188">
        <v>0</v>
      </c>
      <c r="Q114" s="188">
        <v>0</v>
      </c>
      <c r="R114" s="188">
        <v>0</v>
      </c>
    </row>
    <row r="115" spans="1:18" ht="15" thickBot="1" x14ac:dyDescent="0.4">
      <c r="A115" s="255"/>
      <c r="B115" s="261"/>
      <c r="C115" s="261"/>
      <c r="D115" s="160" t="s">
        <v>12</v>
      </c>
      <c r="E115" s="263"/>
      <c r="F115" s="266"/>
      <c r="G115" s="267"/>
      <c r="H115" s="267"/>
      <c r="I115" s="180"/>
      <c r="J115" s="269"/>
      <c r="K115" s="190"/>
      <c r="L115" s="190"/>
      <c r="M115" s="190"/>
      <c r="N115" s="190"/>
      <c r="O115" s="190"/>
      <c r="P115" s="190"/>
      <c r="Q115" s="190"/>
      <c r="R115" s="190"/>
    </row>
    <row r="117" spans="1:18" x14ac:dyDescent="0.35">
      <c r="I117" s="54" t="s">
        <v>675</v>
      </c>
      <c r="J117" s="55">
        <f>SUM(J3:J115)</f>
        <v>669.7</v>
      </c>
      <c r="K117" s="56"/>
      <c r="L117" s="56"/>
      <c r="M117" s="56"/>
      <c r="N117" s="56"/>
      <c r="O117" s="57">
        <f>SUM(O3:O116)</f>
        <v>4.9300000000000006</v>
      </c>
      <c r="P117" s="56"/>
      <c r="Q117" s="56"/>
      <c r="R117" s="57">
        <f>SUM(R3:R116)</f>
        <v>4.9272101631342853</v>
      </c>
    </row>
    <row r="118" spans="1:18" x14ac:dyDescent="0.35">
      <c r="A118" s="109" t="s">
        <v>713</v>
      </c>
      <c r="B118" s="258" t="s">
        <v>721</v>
      </c>
      <c r="C118" s="259"/>
      <c r="D118" s="259"/>
    </row>
    <row r="119" spans="1:18" x14ac:dyDescent="0.35">
      <c r="A119" s="109" t="s">
        <v>715</v>
      </c>
      <c r="B119" s="258" t="s">
        <v>714</v>
      </c>
      <c r="C119" s="259"/>
      <c r="D119" s="259"/>
    </row>
  </sheetData>
  <mergeCells count="481">
    <mergeCell ref="R107:R108"/>
    <mergeCell ref="A109:A111"/>
    <mergeCell ref="B109:B111"/>
    <mergeCell ref="E109:E111"/>
    <mergeCell ref="F109:H111"/>
    <mergeCell ref="I109:I111"/>
    <mergeCell ref="J109:J111"/>
    <mergeCell ref="K109:K111"/>
    <mergeCell ref="L109:L111"/>
    <mergeCell ref="M109:M111"/>
    <mergeCell ref="N109:N111"/>
    <mergeCell ref="O109:O111"/>
    <mergeCell ref="P109:P111"/>
    <mergeCell ref="Q109:Q111"/>
    <mergeCell ref="R109:R111"/>
    <mergeCell ref="A107:A108"/>
    <mergeCell ref="B107:B108"/>
    <mergeCell ref="C107:C108"/>
    <mergeCell ref="E107:E108"/>
    <mergeCell ref="F107:H108"/>
    <mergeCell ref="I98:I101"/>
    <mergeCell ref="J98:J101"/>
    <mergeCell ref="K98:K101"/>
    <mergeCell ref="L98:L101"/>
    <mergeCell ref="M98:M101"/>
    <mergeCell ref="N98:N101"/>
    <mergeCell ref="O98:O101"/>
    <mergeCell ref="P98:P101"/>
    <mergeCell ref="Q98:Q101"/>
    <mergeCell ref="I84:I85"/>
    <mergeCell ref="J84:J85"/>
    <mergeCell ref="K84:K85"/>
    <mergeCell ref="L84:L85"/>
    <mergeCell ref="M84:M85"/>
    <mergeCell ref="N84:N85"/>
    <mergeCell ref="O84:O85"/>
    <mergeCell ref="P84:P85"/>
    <mergeCell ref="P96:P97"/>
    <mergeCell ref="J91:J95"/>
    <mergeCell ref="K91:K95"/>
    <mergeCell ref="L91:L95"/>
    <mergeCell ref="M91:M95"/>
    <mergeCell ref="N91:N95"/>
    <mergeCell ref="O91:O95"/>
    <mergeCell ref="P91:P95"/>
    <mergeCell ref="H39:H40"/>
    <mergeCell ref="I39:I40"/>
    <mergeCell ref="J39:J40"/>
    <mergeCell ref="K39:K40"/>
    <mergeCell ref="E46:E48"/>
    <mergeCell ref="F46:F48"/>
    <mergeCell ref="G46:G48"/>
    <mergeCell ref="I46:I48"/>
    <mergeCell ref="A49:A52"/>
    <mergeCell ref="B49:B52"/>
    <mergeCell ref="C49:C52"/>
    <mergeCell ref="E49:E52"/>
    <mergeCell ref="F49:F52"/>
    <mergeCell ref="G49:G52"/>
    <mergeCell ref="I49:I52"/>
    <mergeCell ref="A46:A48"/>
    <mergeCell ref="B46:B48"/>
    <mergeCell ref="J49:J52"/>
    <mergeCell ref="K49:K52"/>
    <mergeCell ref="K112:K113"/>
    <mergeCell ref="L112:L113"/>
    <mergeCell ref="M112:M113"/>
    <mergeCell ref="N112:N113"/>
    <mergeCell ref="O112:O113"/>
    <mergeCell ref="P112:P113"/>
    <mergeCell ref="Q112:Q113"/>
    <mergeCell ref="R112:R113"/>
    <mergeCell ref="B119:D119"/>
    <mergeCell ref="B114:B115"/>
    <mergeCell ref="C114:C115"/>
    <mergeCell ref="E114:E115"/>
    <mergeCell ref="F114:H115"/>
    <mergeCell ref="I114:I115"/>
    <mergeCell ref="J114:J115"/>
    <mergeCell ref="K114:K115"/>
    <mergeCell ref="L114:L115"/>
    <mergeCell ref="B118:D118"/>
    <mergeCell ref="R114:R115"/>
    <mergeCell ref="J105:J106"/>
    <mergeCell ref="K105:K106"/>
    <mergeCell ref="L105:L106"/>
    <mergeCell ref="M105:M106"/>
    <mergeCell ref="N105:N106"/>
    <mergeCell ref="O105:O106"/>
    <mergeCell ref="P105:P106"/>
    <mergeCell ref="Q105:Q106"/>
    <mergeCell ref="R105:R106"/>
    <mergeCell ref="J107:J108"/>
    <mergeCell ref="K107:K108"/>
    <mergeCell ref="L107:L108"/>
    <mergeCell ref="M107:M108"/>
    <mergeCell ref="N107:N108"/>
    <mergeCell ref="M114:M115"/>
    <mergeCell ref="N114:N115"/>
    <mergeCell ref="O114:O115"/>
    <mergeCell ref="P114:P115"/>
    <mergeCell ref="Q114:Q115"/>
    <mergeCell ref="O107:O108"/>
    <mergeCell ref="P107:P108"/>
    <mergeCell ref="Q107:Q108"/>
    <mergeCell ref="J112:J113"/>
    <mergeCell ref="A112:A113"/>
    <mergeCell ref="B112:B113"/>
    <mergeCell ref="C112:C113"/>
    <mergeCell ref="E112:E113"/>
    <mergeCell ref="F112:H113"/>
    <mergeCell ref="I112:I113"/>
    <mergeCell ref="A114:A115"/>
    <mergeCell ref="I86:I90"/>
    <mergeCell ref="I91:I95"/>
    <mergeCell ref="I96:I97"/>
    <mergeCell ref="I103:I104"/>
    <mergeCell ref="I105:I106"/>
    <mergeCell ref="I107:I108"/>
    <mergeCell ref="A86:A90"/>
    <mergeCell ref="B86:B90"/>
    <mergeCell ref="C86:C90"/>
    <mergeCell ref="E86:E90"/>
    <mergeCell ref="F86:F90"/>
    <mergeCell ref="G86:G90"/>
    <mergeCell ref="A91:A95"/>
    <mergeCell ref="B91:B95"/>
    <mergeCell ref="E91:E95"/>
    <mergeCell ref="F91:F95"/>
    <mergeCell ref="G91:G95"/>
    <mergeCell ref="I77:I80"/>
    <mergeCell ref="I81:I83"/>
    <mergeCell ref="I10:I14"/>
    <mergeCell ref="I8:I9"/>
    <mergeCell ref="I3:I5"/>
    <mergeCell ref="I6:I7"/>
    <mergeCell ref="I15:I17"/>
    <mergeCell ref="I18:I23"/>
    <mergeCell ref="I24:I29"/>
    <mergeCell ref="I31:I35"/>
    <mergeCell ref="I61:I63"/>
    <mergeCell ref="I64:I66"/>
    <mergeCell ref="I67:I69"/>
    <mergeCell ref="I36:I38"/>
    <mergeCell ref="I41:I45"/>
    <mergeCell ref="I53:I56"/>
    <mergeCell ref="I57:I60"/>
    <mergeCell ref="I70:I72"/>
    <mergeCell ref="I73:I76"/>
    <mergeCell ref="I1:I2"/>
    <mergeCell ref="A3:A5"/>
    <mergeCell ref="B3:B5"/>
    <mergeCell ref="D3:D5"/>
    <mergeCell ref="E3:E5"/>
    <mergeCell ref="F3:F5"/>
    <mergeCell ref="G3:G5"/>
    <mergeCell ref="A1:A2"/>
    <mergeCell ref="B1:B2"/>
    <mergeCell ref="C1:C2"/>
    <mergeCell ref="D1:D2"/>
    <mergeCell ref="E1:E2"/>
    <mergeCell ref="F1:H1"/>
    <mergeCell ref="F8:F9"/>
    <mergeCell ref="G8:G9"/>
    <mergeCell ref="A10:A14"/>
    <mergeCell ref="B10:B14"/>
    <mergeCell ref="E10:E14"/>
    <mergeCell ref="F10:F14"/>
    <mergeCell ref="G10:G14"/>
    <mergeCell ref="A6:A7"/>
    <mergeCell ref="B6:B7"/>
    <mergeCell ref="D6:D7"/>
    <mergeCell ref="E6:E7"/>
    <mergeCell ref="A8:A9"/>
    <mergeCell ref="B8:B9"/>
    <mergeCell ref="C8:C9"/>
    <mergeCell ref="D8:D9"/>
    <mergeCell ref="E8:E9"/>
    <mergeCell ref="H15:H17"/>
    <mergeCell ref="A18:A23"/>
    <mergeCell ref="B18:B23"/>
    <mergeCell ref="E18:E23"/>
    <mergeCell ref="F18:F23"/>
    <mergeCell ref="G18:G23"/>
    <mergeCell ref="A15:A17"/>
    <mergeCell ref="B15:B17"/>
    <mergeCell ref="C15:C17"/>
    <mergeCell ref="E15:E17"/>
    <mergeCell ref="F15:F17"/>
    <mergeCell ref="G15:G17"/>
    <mergeCell ref="F30:H30"/>
    <mergeCell ref="A31:A35"/>
    <mergeCell ref="B31:B35"/>
    <mergeCell ref="C31:C35"/>
    <mergeCell ref="E31:E35"/>
    <mergeCell ref="F31:H35"/>
    <mergeCell ref="A24:A29"/>
    <mergeCell ref="B24:B29"/>
    <mergeCell ref="C24:C29"/>
    <mergeCell ref="E24:E29"/>
    <mergeCell ref="F24:F29"/>
    <mergeCell ref="G24:G29"/>
    <mergeCell ref="A36:A38"/>
    <mergeCell ref="B36:B38"/>
    <mergeCell ref="E36:E38"/>
    <mergeCell ref="F36:F38"/>
    <mergeCell ref="G36:G38"/>
    <mergeCell ref="A39:A40"/>
    <mergeCell ref="A41:A45"/>
    <mergeCell ref="B41:B45"/>
    <mergeCell ref="C41:C45"/>
    <mergeCell ref="E41:E45"/>
    <mergeCell ref="F41:F45"/>
    <mergeCell ref="G41:G45"/>
    <mergeCell ref="B39:B40"/>
    <mergeCell ref="C39:C40"/>
    <mergeCell ref="E39:E40"/>
    <mergeCell ref="F39:F40"/>
    <mergeCell ref="G39:G40"/>
    <mergeCell ref="A53:A56"/>
    <mergeCell ref="B53:B56"/>
    <mergeCell ref="C53:C56"/>
    <mergeCell ref="E53:E56"/>
    <mergeCell ref="F53:H56"/>
    <mergeCell ref="A57:A60"/>
    <mergeCell ref="B57:B60"/>
    <mergeCell ref="E57:E60"/>
    <mergeCell ref="F57:F60"/>
    <mergeCell ref="G57:G60"/>
    <mergeCell ref="A64:A66"/>
    <mergeCell ref="B64:B66"/>
    <mergeCell ref="C64:C66"/>
    <mergeCell ref="E64:E66"/>
    <mergeCell ref="F64:F66"/>
    <mergeCell ref="G64:G66"/>
    <mergeCell ref="A61:A63"/>
    <mergeCell ref="B61:B63"/>
    <mergeCell ref="C61:C63"/>
    <mergeCell ref="E61:E63"/>
    <mergeCell ref="F61:F63"/>
    <mergeCell ref="G61:G63"/>
    <mergeCell ref="A67:A69"/>
    <mergeCell ref="B67:B69"/>
    <mergeCell ref="C67:C69"/>
    <mergeCell ref="E67:E69"/>
    <mergeCell ref="F67:F69"/>
    <mergeCell ref="G67:G69"/>
    <mergeCell ref="A70:A72"/>
    <mergeCell ref="B70:B72"/>
    <mergeCell ref="C70:C72"/>
    <mergeCell ref="E70:E72"/>
    <mergeCell ref="F70:F72"/>
    <mergeCell ref="G70:G72"/>
    <mergeCell ref="A73:A76"/>
    <mergeCell ref="B73:B76"/>
    <mergeCell ref="C73:C76"/>
    <mergeCell ref="E73:E76"/>
    <mergeCell ref="F73:F76"/>
    <mergeCell ref="G73:G76"/>
    <mergeCell ref="A77:A80"/>
    <mergeCell ref="B77:B80"/>
    <mergeCell ref="E77:E80"/>
    <mergeCell ref="F77:F80"/>
    <mergeCell ref="G77:G80"/>
    <mergeCell ref="A81:A83"/>
    <mergeCell ref="B81:B83"/>
    <mergeCell ref="C81:C83"/>
    <mergeCell ref="E81:E83"/>
    <mergeCell ref="F81:H83"/>
    <mergeCell ref="A84:A85"/>
    <mergeCell ref="B84:B85"/>
    <mergeCell ref="C84:C85"/>
    <mergeCell ref="E84:E85"/>
    <mergeCell ref="F84:F85"/>
    <mergeCell ref="G84:G85"/>
    <mergeCell ref="H84:H85"/>
    <mergeCell ref="F96:F97"/>
    <mergeCell ref="G96:G97"/>
    <mergeCell ref="F102:H102"/>
    <mergeCell ref="A103:A104"/>
    <mergeCell ref="B103:B104"/>
    <mergeCell ref="C103:C104"/>
    <mergeCell ref="E103:E104"/>
    <mergeCell ref="F103:H104"/>
    <mergeCell ref="A105:A106"/>
    <mergeCell ref="B105:B106"/>
    <mergeCell ref="C105:C106"/>
    <mergeCell ref="E105:E106"/>
    <mergeCell ref="F105:H106"/>
    <mergeCell ref="A98:A101"/>
    <mergeCell ref="B98:B101"/>
    <mergeCell ref="C98:C101"/>
    <mergeCell ref="E98:E101"/>
    <mergeCell ref="F98:F101"/>
    <mergeCell ref="G98:G101"/>
    <mergeCell ref="H98:H101"/>
    <mergeCell ref="A96:A97"/>
    <mergeCell ref="B96:B97"/>
    <mergeCell ref="C96:C97"/>
    <mergeCell ref="E96:E97"/>
    <mergeCell ref="K1:R1"/>
    <mergeCell ref="J3:J9"/>
    <mergeCell ref="K3:K9"/>
    <mergeCell ref="L3:L9"/>
    <mergeCell ref="M3:M9"/>
    <mergeCell ref="N3:N9"/>
    <mergeCell ref="O3:O9"/>
    <mergeCell ref="P3:P9"/>
    <mergeCell ref="Q3:Q9"/>
    <mergeCell ref="R3:R9"/>
    <mergeCell ref="J10:J14"/>
    <mergeCell ref="K10:K14"/>
    <mergeCell ref="L10:L14"/>
    <mergeCell ref="M10:M14"/>
    <mergeCell ref="N10:N14"/>
    <mergeCell ref="O10:O14"/>
    <mergeCell ref="P10:P14"/>
    <mergeCell ref="Q10:Q14"/>
    <mergeCell ref="R10:R14"/>
    <mergeCell ref="J15:J17"/>
    <mergeCell ref="K15:K17"/>
    <mergeCell ref="L15:L17"/>
    <mergeCell ref="M15:M17"/>
    <mergeCell ref="N15:N17"/>
    <mergeCell ref="O15:O17"/>
    <mergeCell ref="P15:P17"/>
    <mergeCell ref="Q15:Q17"/>
    <mergeCell ref="R15:R17"/>
    <mergeCell ref="J18:J23"/>
    <mergeCell ref="K18:K23"/>
    <mergeCell ref="L18:L23"/>
    <mergeCell ref="M18:M23"/>
    <mergeCell ref="N18:N23"/>
    <mergeCell ref="O18:O23"/>
    <mergeCell ref="P18:P23"/>
    <mergeCell ref="Q18:Q23"/>
    <mergeCell ref="R18:R23"/>
    <mergeCell ref="J24:J38"/>
    <mergeCell ref="K24:K38"/>
    <mergeCell ref="L24:L38"/>
    <mergeCell ref="M24:M38"/>
    <mergeCell ref="N24:N38"/>
    <mergeCell ref="O24:O38"/>
    <mergeCell ref="P24:P38"/>
    <mergeCell ref="Q24:Q38"/>
    <mergeCell ref="R24:R38"/>
    <mergeCell ref="L39:L40"/>
    <mergeCell ref="M39:M40"/>
    <mergeCell ref="N39:N40"/>
    <mergeCell ref="O39:O40"/>
    <mergeCell ref="P39:P40"/>
    <mergeCell ref="Q39:Q40"/>
    <mergeCell ref="R39:R40"/>
    <mergeCell ref="J41:J48"/>
    <mergeCell ref="K41:K48"/>
    <mergeCell ref="L41:L48"/>
    <mergeCell ref="M41:M48"/>
    <mergeCell ref="N41:N48"/>
    <mergeCell ref="O41:O48"/>
    <mergeCell ref="P41:P48"/>
    <mergeCell ref="Q41:Q48"/>
    <mergeCell ref="R41:R48"/>
    <mergeCell ref="L49:L52"/>
    <mergeCell ref="M49:M52"/>
    <mergeCell ref="N49:N52"/>
    <mergeCell ref="O49:O52"/>
    <mergeCell ref="P49:P52"/>
    <mergeCell ref="Q49:Q52"/>
    <mergeCell ref="R49:R52"/>
    <mergeCell ref="J53:J56"/>
    <mergeCell ref="K53:K56"/>
    <mergeCell ref="L53:L56"/>
    <mergeCell ref="M53:M56"/>
    <mergeCell ref="N53:N56"/>
    <mergeCell ref="O53:O56"/>
    <mergeCell ref="P53:P56"/>
    <mergeCell ref="Q53:Q56"/>
    <mergeCell ref="R53:R56"/>
    <mergeCell ref="J57:J60"/>
    <mergeCell ref="K57:K60"/>
    <mergeCell ref="L57:L60"/>
    <mergeCell ref="M57:M60"/>
    <mergeCell ref="N57:N60"/>
    <mergeCell ref="O57:O60"/>
    <mergeCell ref="P57:P60"/>
    <mergeCell ref="Q57:Q60"/>
    <mergeCell ref="R57:R60"/>
    <mergeCell ref="J61:J63"/>
    <mergeCell ref="K61:K63"/>
    <mergeCell ref="L61:L63"/>
    <mergeCell ref="M61:M63"/>
    <mergeCell ref="N61:N63"/>
    <mergeCell ref="O61:O63"/>
    <mergeCell ref="P61:P63"/>
    <mergeCell ref="Q61:Q63"/>
    <mergeCell ref="R61:R63"/>
    <mergeCell ref="J64:J66"/>
    <mergeCell ref="K64:K66"/>
    <mergeCell ref="L64:L66"/>
    <mergeCell ref="M64:M66"/>
    <mergeCell ref="N64:N66"/>
    <mergeCell ref="O64:O66"/>
    <mergeCell ref="P64:P66"/>
    <mergeCell ref="Q64:Q66"/>
    <mergeCell ref="R64:R66"/>
    <mergeCell ref="J67:J69"/>
    <mergeCell ref="K67:K69"/>
    <mergeCell ref="L67:L69"/>
    <mergeCell ref="M67:M69"/>
    <mergeCell ref="N67:N69"/>
    <mergeCell ref="O67:O69"/>
    <mergeCell ref="P67:P69"/>
    <mergeCell ref="Q67:Q69"/>
    <mergeCell ref="R67:R69"/>
    <mergeCell ref="J70:J72"/>
    <mergeCell ref="K70:K72"/>
    <mergeCell ref="L70:L72"/>
    <mergeCell ref="M70:M72"/>
    <mergeCell ref="N70:N72"/>
    <mergeCell ref="O70:O72"/>
    <mergeCell ref="P70:P72"/>
    <mergeCell ref="Q70:Q72"/>
    <mergeCell ref="R70:R72"/>
    <mergeCell ref="J73:J76"/>
    <mergeCell ref="K73:K76"/>
    <mergeCell ref="L73:L76"/>
    <mergeCell ref="M73:M76"/>
    <mergeCell ref="N73:N76"/>
    <mergeCell ref="O73:O76"/>
    <mergeCell ref="P73:P76"/>
    <mergeCell ref="Q73:Q76"/>
    <mergeCell ref="R73:R76"/>
    <mergeCell ref="J77:J80"/>
    <mergeCell ref="K77:K80"/>
    <mergeCell ref="L77:L80"/>
    <mergeCell ref="M77:M80"/>
    <mergeCell ref="N77:N80"/>
    <mergeCell ref="O77:O80"/>
    <mergeCell ref="P77:P80"/>
    <mergeCell ref="Q77:Q80"/>
    <mergeCell ref="R77:R80"/>
    <mergeCell ref="J81:J83"/>
    <mergeCell ref="K81:K83"/>
    <mergeCell ref="L81:L83"/>
    <mergeCell ref="M81:M83"/>
    <mergeCell ref="N81:N83"/>
    <mergeCell ref="O81:O83"/>
    <mergeCell ref="P81:P83"/>
    <mergeCell ref="Q81:Q83"/>
    <mergeCell ref="R81:R83"/>
    <mergeCell ref="Q84:Q85"/>
    <mergeCell ref="R84:R85"/>
    <mergeCell ref="J86:J90"/>
    <mergeCell ref="K86:K90"/>
    <mergeCell ref="L86:L90"/>
    <mergeCell ref="M86:M90"/>
    <mergeCell ref="N86:N90"/>
    <mergeCell ref="O86:O90"/>
    <mergeCell ref="P86:P90"/>
    <mergeCell ref="Q86:Q90"/>
    <mergeCell ref="R86:R90"/>
    <mergeCell ref="Q91:Q95"/>
    <mergeCell ref="R91:R95"/>
    <mergeCell ref="P103:P104"/>
    <mergeCell ref="Q103:Q104"/>
    <mergeCell ref="R103:R104"/>
    <mergeCell ref="J96:J97"/>
    <mergeCell ref="K96:K97"/>
    <mergeCell ref="L96:L97"/>
    <mergeCell ref="M96:M97"/>
    <mergeCell ref="N96:N97"/>
    <mergeCell ref="O96:O97"/>
    <mergeCell ref="J103:J104"/>
    <mergeCell ref="K103:K104"/>
    <mergeCell ref="L103:L104"/>
    <mergeCell ref="M103:M104"/>
    <mergeCell ref="N103:N104"/>
    <mergeCell ref="O103:O104"/>
    <mergeCell ref="Q96:Q97"/>
    <mergeCell ref="R96:R97"/>
    <mergeCell ref="R98:R10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"/>
  <sheetViews>
    <sheetView zoomScaleNormal="100" workbookViewId="0">
      <pane xSplit="16760" ySplit="3580" topLeftCell="K4" activePane="bottomLeft"/>
      <selection sqref="A1:XFD1048576"/>
      <selection pane="topRight" activeCell="H2" sqref="H2"/>
      <selection pane="bottomLeft" activeCell="C7" sqref="C7"/>
      <selection pane="bottomRight" activeCell="S5" sqref="S5"/>
    </sheetView>
  </sheetViews>
  <sheetFormatPr defaultRowHeight="14.5" x14ac:dyDescent="0.35"/>
  <cols>
    <col min="2" max="2" width="25.26953125" customWidth="1"/>
    <col min="3" max="3" width="17.81640625" customWidth="1"/>
    <col min="4" max="4" width="10" customWidth="1"/>
    <col min="10" max="10" width="11.6328125" customWidth="1"/>
    <col min="11" max="11" width="14.36328125" customWidth="1"/>
    <col min="14" max="14" width="11.36328125" style="80" bestFit="1" customWidth="1"/>
    <col min="15" max="15" width="9.7265625" customWidth="1"/>
    <col min="16" max="16" width="11" customWidth="1"/>
    <col min="18" max="18" width="11" customWidth="1"/>
  </cols>
  <sheetData>
    <row r="1" spans="1:18" ht="63.75" customHeight="1" thickBot="1" x14ac:dyDescent="0.4">
      <c r="A1" s="291" t="s">
        <v>195</v>
      </c>
      <c r="B1" s="239" t="s">
        <v>1</v>
      </c>
      <c r="C1" s="293" t="s">
        <v>196</v>
      </c>
      <c r="D1" s="239" t="s">
        <v>734</v>
      </c>
      <c r="E1" s="293" t="s">
        <v>735</v>
      </c>
      <c r="F1" s="295" t="s">
        <v>197</v>
      </c>
      <c r="G1" s="296"/>
      <c r="H1" s="297"/>
      <c r="I1" s="289"/>
      <c r="J1" s="125" t="s">
        <v>676</v>
      </c>
      <c r="K1" s="279" t="s">
        <v>664</v>
      </c>
      <c r="L1" s="280"/>
      <c r="M1" s="280"/>
      <c r="N1" s="280"/>
      <c r="O1" s="280"/>
      <c r="P1" s="280"/>
      <c r="Q1" s="280"/>
      <c r="R1" s="281"/>
    </row>
    <row r="2" spans="1:18" ht="87" customHeight="1" thickBot="1" x14ac:dyDescent="0.4">
      <c r="A2" s="292"/>
      <c r="B2" s="240"/>
      <c r="C2" s="294"/>
      <c r="D2" s="298"/>
      <c r="E2" s="298"/>
      <c r="F2" s="63" t="s">
        <v>736</v>
      </c>
      <c r="G2" s="63" t="s">
        <v>199</v>
      </c>
      <c r="H2" s="161" t="s">
        <v>200</v>
      </c>
      <c r="I2" s="289"/>
      <c r="J2" s="162"/>
      <c r="K2" s="128" t="s">
        <v>666</v>
      </c>
      <c r="L2" s="128" t="s">
        <v>667</v>
      </c>
      <c r="M2" s="128" t="s">
        <v>668</v>
      </c>
      <c r="N2" s="163" t="s">
        <v>737</v>
      </c>
      <c r="O2" s="128" t="s">
        <v>670</v>
      </c>
      <c r="P2" s="128" t="s">
        <v>671</v>
      </c>
      <c r="Q2" s="128" t="s">
        <v>672</v>
      </c>
      <c r="R2" s="126" t="s">
        <v>723</v>
      </c>
    </row>
    <row r="3" spans="1:18" ht="43" customHeight="1" thickBot="1" x14ac:dyDescent="0.4">
      <c r="A3" s="254" t="s">
        <v>201</v>
      </c>
      <c r="B3" s="220" t="s">
        <v>202</v>
      </c>
      <c r="C3" s="131" t="s">
        <v>203</v>
      </c>
      <c r="D3" s="262" t="s">
        <v>204</v>
      </c>
      <c r="E3" s="262" t="s">
        <v>57</v>
      </c>
      <c r="F3" s="262" t="s">
        <v>205</v>
      </c>
      <c r="G3" s="262" t="s">
        <v>205</v>
      </c>
      <c r="H3" s="284" t="s">
        <v>206</v>
      </c>
      <c r="I3" s="290" t="s">
        <v>207</v>
      </c>
      <c r="J3" s="278">
        <v>45</v>
      </c>
      <c r="K3" s="275">
        <v>0</v>
      </c>
      <c r="L3" s="275">
        <v>0</v>
      </c>
      <c r="M3" s="275">
        <v>0</v>
      </c>
      <c r="N3" s="277">
        <v>0</v>
      </c>
      <c r="O3" s="275">
        <v>0</v>
      </c>
      <c r="P3" s="275">
        <v>0</v>
      </c>
      <c r="Q3" s="275">
        <v>0</v>
      </c>
      <c r="R3" s="276">
        <f>J3/135.9187</f>
        <v>0.33108027077951746</v>
      </c>
    </row>
    <row r="4" spans="1:18" ht="35.5" customHeight="1" thickBot="1" x14ac:dyDescent="0.4">
      <c r="A4" s="286"/>
      <c r="B4" s="221"/>
      <c r="C4" s="132" t="s">
        <v>208</v>
      </c>
      <c r="D4" s="283"/>
      <c r="E4" s="283"/>
      <c r="F4" s="283"/>
      <c r="G4" s="283"/>
      <c r="H4" s="285"/>
      <c r="I4" s="290"/>
      <c r="J4" s="278"/>
      <c r="K4" s="275"/>
      <c r="L4" s="275"/>
      <c r="M4" s="275"/>
      <c r="N4" s="277"/>
      <c r="O4" s="275"/>
      <c r="P4" s="275"/>
      <c r="Q4" s="275"/>
      <c r="R4" s="276"/>
    </row>
    <row r="5" spans="1:18" ht="54" customHeight="1" thickBot="1" x14ac:dyDescent="0.4">
      <c r="A5" s="254" t="s">
        <v>209</v>
      </c>
      <c r="B5" s="220" t="s">
        <v>210</v>
      </c>
      <c r="C5" s="131" t="s">
        <v>211</v>
      </c>
      <c r="D5" s="262" t="s">
        <v>204</v>
      </c>
      <c r="E5" s="262" t="s">
        <v>57</v>
      </c>
      <c r="F5" s="262" t="s">
        <v>212</v>
      </c>
      <c r="G5" s="262" t="s">
        <v>212</v>
      </c>
      <c r="H5" s="284" t="s">
        <v>206</v>
      </c>
      <c r="I5" s="290"/>
      <c r="J5" s="278">
        <v>45.7</v>
      </c>
      <c r="K5" s="275">
        <v>0</v>
      </c>
      <c r="L5" s="275">
        <v>0</v>
      </c>
      <c r="M5" s="275">
        <v>0</v>
      </c>
      <c r="N5" s="277">
        <v>1</v>
      </c>
      <c r="O5" s="275">
        <v>0</v>
      </c>
      <c r="P5" s="275">
        <v>0</v>
      </c>
      <c r="Q5" s="275">
        <v>0</v>
      </c>
      <c r="R5" s="276">
        <f>J5/135.9187</f>
        <v>0.33623040832497664</v>
      </c>
    </row>
    <row r="6" spans="1:18" ht="15" customHeight="1" thickBot="1" x14ac:dyDescent="0.4">
      <c r="A6" s="286"/>
      <c r="B6" s="221"/>
      <c r="C6" s="132" t="s">
        <v>213</v>
      </c>
      <c r="D6" s="283"/>
      <c r="E6" s="283"/>
      <c r="F6" s="282"/>
      <c r="G6" s="282"/>
      <c r="H6" s="287"/>
      <c r="I6" s="290"/>
      <c r="J6" s="278"/>
      <c r="K6" s="275"/>
      <c r="L6" s="275"/>
      <c r="M6" s="275"/>
      <c r="N6" s="277"/>
      <c r="O6" s="275"/>
      <c r="P6" s="275"/>
      <c r="Q6" s="275"/>
      <c r="R6" s="276"/>
    </row>
    <row r="7" spans="1:18" ht="50.5" customHeight="1" thickBot="1" x14ac:dyDescent="0.4">
      <c r="A7" s="254" t="s">
        <v>214</v>
      </c>
      <c r="B7" s="260" t="s">
        <v>215</v>
      </c>
      <c r="C7" s="131" t="s">
        <v>216</v>
      </c>
      <c r="D7" s="262" t="s">
        <v>204</v>
      </c>
      <c r="E7" s="262" t="s">
        <v>57</v>
      </c>
      <c r="F7" s="282"/>
      <c r="G7" s="282"/>
      <c r="H7" s="287"/>
      <c r="I7" s="290"/>
      <c r="J7" s="278">
        <v>4.2</v>
      </c>
      <c r="K7" s="275">
        <v>0</v>
      </c>
      <c r="L7" s="275">
        <v>0</v>
      </c>
      <c r="M7" s="275">
        <v>0</v>
      </c>
      <c r="N7" s="277">
        <v>1</v>
      </c>
      <c r="O7" s="275">
        <v>0</v>
      </c>
      <c r="P7" s="275">
        <v>0</v>
      </c>
      <c r="Q7" s="275">
        <v>0</v>
      </c>
      <c r="R7" s="276">
        <f>J7/135.9187</f>
        <v>3.0900825272754964E-2</v>
      </c>
    </row>
    <row r="8" spans="1:18" ht="28.5" customHeight="1" thickBot="1" x14ac:dyDescent="0.4">
      <c r="A8" s="286"/>
      <c r="B8" s="288"/>
      <c r="C8" s="132" t="s">
        <v>213</v>
      </c>
      <c r="D8" s="283"/>
      <c r="E8" s="283"/>
      <c r="F8" s="283"/>
      <c r="G8" s="283"/>
      <c r="H8" s="285"/>
      <c r="I8" s="290"/>
      <c r="J8" s="278"/>
      <c r="K8" s="275"/>
      <c r="L8" s="275"/>
      <c r="M8" s="275"/>
      <c r="N8" s="277"/>
      <c r="O8" s="275"/>
      <c r="P8" s="275"/>
      <c r="Q8" s="275"/>
      <c r="R8" s="276"/>
    </row>
    <row r="9" spans="1:18" ht="58.5" customHeight="1" thickBot="1" x14ac:dyDescent="0.4">
      <c r="A9" s="254" t="s">
        <v>217</v>
      </c>
      <c r="B9" s="220" t="s">
        <v>218</v>
      </c>
      <c r="C9" s="131" t="s">
        <v>219</v>
      </c>
      <c r="D9" s="262" t="s">
        <v>204</v>
      </c>
      <c r="E9" s="262" t="s">
        <v>57</v>
      </c>
      <c r="F9" s="262" t="s">
        <v>220</v>
      </c>
      <c r="G9" s="262" t="s">
        <v>220</v>
      </c>
      <c r="H9" s="284" t="s">
        <v>206</v>
      </c>
      <c r="I9" s="290"/>
      <c r="J9" s="278">
        <v>54.1</v>
      </c>
      <c r="K9" s="275">
        <v>0</v>
      </c>
      <c r="L9" s="275">
        <v>0</v>
      </c>
      <c r="M9" s="275">
        <v>0</v>
      </c>
      <c r="N9" s="277">
        <v>0</v>
      </c>
      <c r="O9" s="275">
        <v>0</v>
      </c>
      <c r="P9" s="275">
        <v>0</v>
      </c>
      <c r="Q9" s="275">
        <v>0</v>
      </c>
      <c r="R9" s="276">
        <f>J9/135.9187</f>
        <v>0.39803205887048654</v>
      </c>
    </row>
    <row r="10" spans="1:18" ht="15" thickBot="1" x14ac:dyDescent="0.4">
      <c r="A10" s="286"/>
      <c r="B10" s="221"/>
      <c r="C10" s="132"/>
      <c r="D10" s="283"/>
      <c r="E10" s="283"/>
      <c r="F10" s="283"/>
      <c r="G10" s="283"/>
      <c r="H10" s="285"/>
      <c r="I10" s="290"/>
      <c r="J10" s="278"/>
      <c r="K10" s="275"/>
      <c r="L10" s="275"/>
      <c r="M10" s="275"/>
      <c r="N10" s="277"/>
      <c r="O10" s="275"/>
      <c r="P10" s="275"/>
      <c r="Q10" s="275"/>
      <c r="R10" s="276"/>
    </row>
    <row r="11" spans="1:18" ht="27.65" customHeight="1" thickBot="1" x14ac:dyDescent="0.4">
      <c r="A11" s="254" t="s">
        <v>221</v>
      </c>
      <c r="B11" s="220" t="s">
        <v>222</v>
      </c>
      <c r="C11" s="131" t="s">
        <v>223</v>
      </c>
      <c r="D11" s="262" t="s">
        <v>204</v>
      </c>
      <c r="E11" s="262" t="s">
        <v>57</v>
      </c>
      <c r="F11" s="262" t="s">
        <v>224</v>
      </c>
      <c r="G11" s="262" t="s">
        <v>224</v>
      </c>
      <c r="H11" s="284" t="s">
        <v>206</v>
      </c>
      <c r="I11" s="290"/>
      <c r="J11" s="278">
        <v>17</v>
      </c>
      <c r="K11" s="275">
        <v>0</v>
      </c>
      <c r="L11" s="275">
        <v>0</v>
      </c>
      <c r="M11" s="275">
        <v>0</v>
      </c>
      <c r="N11" s="277">
        <v>0</v>
      </c>
      <c r="O11" s="275">
        <v>0</v>
      </c>
      <c r="P11" s="275">
        <v>0</v>
      </c>
      <c r="Q11" s="275">
        <v>0</v>
      </c>
      <c r="R11" s="276">
        <f>J11/135.9187</f>
        <v>0.12507476896115105</v>
      </c>
    </row>
    <row r="12" spans="1:18" ht="42.65" customHeight="1" thickBot="1" x14ac:dyDescent="0.4">
      <c r="A12" s="286"/>
      <c r="B12" s="221"/>
      <c r="C12" s="132" t="s">
        <v>225</v>
      </c>
      <c r="D12" s="282"/>
      <c r="E12" s="282"/>
      <c r="F12" s="282"/>
      <c r="G12" s="282"/>
      <c r="H12" s="287"/>
      <c r="I12" s="290"/>
      <c r="J12" s="278"/>
      <c r="K12" s="275"/>
      <c r="L12" s="275"/>
      <c r="M12" s="275"/>
      <c r="N12" s="277"/>
      <c r="O12" s="275"/>
      <c r="P12" s="275"/>
      <c r="Q12" s="275"/>
      <c r="R12" s="276"/>
    </row>
    <row r="13" spans="1:18" ht="41.5" customHeight="1" thickBot="1" x14ac:dyDescent="0.4">
      <c r="A13" s="254" t="s">
        <v>226</v>
      </c>
      <c r="B13" s="220" t="s">
        <v>227</v>
      </c>
      <c r="C13" s="131" t="s">
        <v>203</v>
      </c>
      <c r="D13" s="282"/>
      <c r="E13" s="282"/>
      <c r="F13" s="282"/>
      <c r="G13" s="282"/>
      <c r="H13" s="287"/>
      <c r="I13" s="290"/>
      <c r="J13" s="278"/>
      <c r="K13" s="275"/>
      <c r="L13" s="275"/>
      <c r="M13" s="275"/>
      <c r="N13" s="277"/>
      <c r="O13" s="275"/>
      <c r="P13" s="275"/>
      <c r="Q13" s="275"/>
      <c r="R13" s="276"/>
    </row>
    <row r="14" spans="1:18" ht="32.15" customHeight="1" thickBot="1" x14ac:dyDescent="0.4">
      <c r="A14" s="286"/>
      <c r="B14" s="221"/>
      <c r="C14" s="132" t="s">
        <v>228</v>
      </c>
      <c r="D14" s="283"/>
      <c r="E14" s="283"/>
      <c r="F14" s="283"/>
      <c r="G14" s="283"/>
      <c r="H14" s="285"/>
      <c r="I14" s="290"/>
      <c r="J14" s="278"/>
      <c r="K14" s="275"/>
      <c r="L14" s="275"/>
      <c r="M14" s="275"/>
      <c r="N14" s="277"/>
      <c r="O14" s="275"/>
      <c r="P14" s="275"/>
      <c r="Q14" s="275"/>
      <c r="R14" s="276"/>
    </row>
    <row r="15" spans="1:18" ht="15.75" customHeight="1" x14ac:dyDescent="0.35">
      <c r="A15" s="110"/>
      <c r="B15" s="164"/>
      <c r="C15" s="165"/>
      <c r="D15" s="166"/>
      <c r="E15" s="166"/>
      <c r="F15" s="166"/>
      <c r="G15" s="166"/>
      <c r="H15" s="166"/>
      <c r="I15" s="167"/>
      <c r="J15" s="166"/>
      <c r="K15" s="168"/>
      <c r="L15" s="168"/>
      <c r="M15" s="168"/>
      <c r="N15" s="169"/>
      <c r="O15" s="168"/>
      <c r="P15" s="168"/>
      <c r="Q15" s="168"/>
      <c r="R15" s="170"/>
    </row>
    <row r="16" spans="1:18" x14ac:dyDescent="0.35">
      <c r="I16" s="62" t="s">
        <v>675</v>
      </c>
      <c r="J16" s="56">
        <f>SUM(J3:J14)+14</f>
        <v>180</v>
      </c>
      <c r="K16" s="56"/>
      <c r="L16" s="56"/>
      <c r="M16" s="56"/>
      <c r="N16" s="55">
        <f>SUM(N3:N14)</f>
        <v>2</v>
      </c>
      <c r="O16" s="56"/>
      <c r="P16" s="56"/>
      <c r="Q16" s="56"/>
      <c r="R16" s="57">
        <f>SUM(R3:R14)</f>
        <v>1.2213183322088865</v>
      </c>
    </row>
    <row r="17" spans="1:5" customFormat="1" x14ac:dyDescent="0.35">
      <c r="A17" s="109" t="s">
        <v>713</v>
      </c>
      <c r="B17" s="258" t="s">
        <v>738</v>
      </c>
      <c r="C17" s="258"/>
      <c r="D17" s="258"/>
      <c r="E17" s="259"/>
    </row>
    <row r="18" spans="1:5" customFormat="1" x14ac:dyDescent="0.35">
      <c r="B18" s="258"/>
      <c r="C18" s="258"/>
      <c r="D18" s="258"/>
      <c r="E18" s="259"/>
    </row>
    <row r="19" spans="1:5" customFormat="1" x14ac:dyDescent="0.35">
      <c r="B19" s="258"/>
      <c r="C19" s="258"/>
      <c r="D19" s="258"/>
      <c r="E19" s="259"/>
    </row>
    <row r="20" spans="1:5" customFormat="1" x14ac:dyDescent="0.35">
      <c r="A20" s="109" t="s">
        <v>715</v>
      </c>
      <c r="B20" s="258" t="s">
        <v>714</v>
      </c>
      <c r="C20" s="259"/>
      <c r="D20" s="259"/>
    </row>
    <row r="21" spans="1:5" customFormat="1" x14ac:dyDescent="0.35">
      <c r="B21" s="259"/>
      <c r="C21" s="259"/>
      <c r="D21" s="259"/>
    </row>
  </sheetData>
  <mergeCells count="90">
    <mergeCell ref="D1:D2"/>
    <mergeCell ref="E1:E2"/>
    <mergeCell ref="B17:E19"/>
    <mergeCell ref="B20:D21"/>
    <mergeCell ref="D7:D8"/>
    <mergeCell ref="E7:E8"/>
    <mergeCell ref="A5:A6"/>
    <mergeCell ref="B5:B6"/>
    <mergeCell ref="D5:D6"/>
    <mergeCell ref="E5:E6"/>
    <mergeCell ref="A13:A14"/>
    <mergeCell ref="B13:B14"/>
    <mergeCell ref="I1:I2"/>
    <mergeCell ref="I3:I14"/>
    <mergeCell ref="A1:A2"/>
    <mergeCell ref="B1:B2"/>
    <mergeCell ref="C1:C2"/>
    <mergeCell ref="F1:H1"/>
    <mergeCell ref="A3:A4"/>
    <mergeCell ref="B3:B4"/>
    <mergeCell ref="D3:D4"/>
    <mergeCell ref="E3:E4"/>
    <mergeCell ref="F3:F4"/>
    <mergeCell ref="G3:G4"/>
    <mergeCell ref="H3:H4"/>
    <mergeCell ref="G5:G8"/>
    <mergeCell ref="H5:H8"/>
    <mergeCell ref="A7:A8"/>
    <mergeCell ref="F5:F8"/>
    <mergeCell ref="G9:G10"/>
    <mergeCell ref="H9:H10"/>
    <mergeCell ref="A11:A12"/>
    <mergeCell ref="B11:B12"/>
    <mergeCell ref="D11:D14"/>
    <mergeCell ref="E11:E14"/>
    <mergeCell ref="F11:F14"/>
    <mergeCell ref="G11:G14"/>
    <mergeCell ref="H11:H14"/>
    <mergeCell ref="A9:A10"/>
    <mergeCell ref="B9:B10"/>
    <mergeCell ref="D9:D10"/>
    <mergeCell ref="E9:E10"/>
    <mergeCell ref="F9:F10"/>
    <mergeCell ref="B7:B8"/>
    <mergeCell ref="K1:R1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O5:O6"/>
    <mergeCell ref="P5:P6"/>
    <mergeCell ref="Q5:Q6"/>
    <mergeCell ref="R5:R6"/>
    <mergeCell ref="R7:R8"/>
    <mergeCell ref="O7:O8"/>
    <mergeCell ref="P7:P8"/>
    <mergeCell ref="Q7:Q8"/>
    <mergeCell ref="J5:J6"/>
    <mergeCell ref="K5:K6"/>
    <mergeCell ref="L5:L6"/>
    <mergeCell ref="M5:M6"/>
    <mergeCell ref="N5:N6"/>
    <mergeCell ref="J9:J10"/>
    <mergeCell ref="K9:K10"/>
    <mergeCell ref="L9:L10"/>
    <mergeCell ref="M9:M10"/>
    <mergeCell ref="J11:J14"/>
    <mergeCell ref="K11:K14"/>
    <mergeCell ref="L11:L14"/>
    <mergeCell ref="J7:J8"/>
    <mergeCell ref="K7:K8"/>
    <mergeCell ref="L7:L8"/>
    <mergeCell ref="M7:M8"/>
    <mergeCell ref="N7:N8"/>
    <mergeCell ref="M11:M14"/>
    <mergeCell ref="Q9:Q10"/>
    <mergeCell ref="R9:R10"/>
    <mergeCell ref="O11:O14"/>
    <mergeCell ref="P11:P14"/>
    <mergeCell ref="Q11:Q14"/>
    <mergeCell ref="R11:R14"/>
    <mergeCell ref="N11:N14"/>
    <mergeCell ref="N9:N10"/>
    <mergeCell ref="O9:O10"/>
    <mergeCell ref="P9:P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4"/>
  <sheetViews>
    <sheetView topLeftCell="A2" zoomScaleNormal="100" workbookViewId="0">
      <pane xSplit="16810" ySplit="3470" topLeftCell="K55" activePane="bottomLeft"/>
      <selection activeCell="B11" sqref="B11:B12"/>
      <selection pane="topRight" activeCell="O5" sqref="O5:O8"/>
      <selection pane="bottomLeft" activeCell="B79" sqref="B79"/>
      <selection pane="bottomRight" activeCell="O13" sqref="O13"/>
    </sheetView>
  </sheetViews>
  <sheetFormatPr defaultRowHeight="14.5" x14ac:dyDescent="0.35"/>
  <cols>
    <col min="2" max="2" width="70.08984375" customWidth="1"/>
    <col min="3" max="3" width="39.36328125" customWidth="1"/>
    <col min="9" max="9" width="15.453125" style="31" customWidth="1"/>
    <col min="11" max="11" width="11.7265625" customWidth="1"/>
    <col min="15" max="15" width="9.81640625" customWidth="1"/>
    <col min="18" max="18" width="11.36328125" customWidth="1"/>
  </cols>
  <sheetData>
    <row r="1" spans="1:18" ht="15" thickBot="1" x14ac:dyDescent="0.4">
      <c r="A1" s="339" t="s">
        <v>0</v>
      </c>
      <c r="B1" s="339" t="s">
        <v>1</v>
      </c>
      <c r="C1" s="339" t="s">
        <v>2</v>
      </c>
      <c r="D1" s="340" t="s">
        <v>695</v>
      </c>
      <c r="E1" s="339" t="s">
        <v>4</v>
      </c>
      <c r="F1" s="339" t="s">
        <v>229</v>
      </c>
      <c r="G1" s="339"/>
      <c r="H1" s="339"/>
      <c r="I1" s="236" t="s">
        <v>230</v>
      </c>
      <c r="J1" s="315" t="s">
        <v>663</v>
      </c>
      <c r="K1" s="316" t="s">
        <v>664</v>
      </c>
      <c r="L1" s="316"/>
      <c r="M1" s="316"/>
      <c r="N1" s="316"/>
      <c r="O1" s="316"/>
      <c r="P1" s="316"/>
      <c r="Q1" s="316"/>
      <c r="R1" s="316"/>
    </row>
    <row r="2" spans="1:18" ht="15" thickBot="1" x14ac:dyDescent="0.4">
      <c r="A2" s="339"/>
      <c r="B2" s="339"/>
      <c r="C2" s="339"/>
      <c r="D2" s="341"/>
      <c r="E2" s="339"/>
      <c r="F2" s="339"/>
      <c r="G2" s="339"/>
      <c r="H2" s="339"/>
      <c r="I2" s="236"/>
      <c r="J2" s="315"/>
      <c r="K2" s="316"/>
      <c r="L2" s="316"/>
      <c r="M2" s="316"/>
      <c r="N2" s="316"/>
      <c r="O2" s="316"/>
      <c r="P2" s="316"/>
      <c r="Q2" s="316"/>
      <c r="R2" s="316"/>
    </row>
    <row r="3" spans="1:18" ht="25.5" customHeight="1" thickBot="1" x14ac:dyDescent="0.4">
      <c r="A3" s="339"/>
      <c r="B3" s="339"/>
      <c r="C3" s="339"/>
      <c r="D3" s="341"/>
      <c r="E3" s="339"/>
      <c r="F3" s="324" t="s">
        <v>231</v>
      </c>
      <c r="G3" s="324" t="s">
        <v>232</v>
      </c>
      <c r="H3" s="339" t="s">
        <v>8</v>
      </c>
      <c r="I3" s="236"/>
      <c r="J3" s="315"/>
      <c r="K3" s="316"/>
      <c r="L3" s="316"/>
      <c r="M3" s="316"/>
      <c r="N3" s="316"/>
      <c r="O3" s="316"/>
      <c r="P3" s="316"/>
      <c r="Q3" s="316"/>
      <c r="R3" s="316"/>
    </row>
    <row r="4" spans="1:18" ht="100.5" thickBot="1" x14ac:dyDescent="0.4">
      <c r="A4" s="339"/>
      <c r="B4" s="339"/>
      <c r="C4" s="339"/>
      <c r="D4" s="298"/>
      <c r="E4" s="339"/>
      <c r="F4" s="324"/>
      <c r="G4" s="324"/>
      <c r="H4" s="339"/>
      <c r="I4" s="236"/>
      <c r="J4" s="52" t="s">
        <v>665</v>
      </c>
      <c r="K4" s="52" t="s">
        <v>666</v>
      </c>
      <c r="L4" s="52" t="s">
        <v>719</v>
      </c>
      <c r="M4" s="52" t="s">
        <v>668</v>
      </c>
      <c r="N4" s="52" t="s">
        <v>669</v>
      </c>
      <c r="O4" s="52" t="s">
        <v>722</v>
      </c>
      <c r="P4" s="52" t="s">
        <v>671</v>
      </c>
      <c r="Q4" s="52" t="s">
        <v>672</v>
      </c>
      <c r="R4" s="52" t="s">
        <v>723</v>
      </c>
    </row>
    <row r="5" spans="1:18" ht="15" customHeight="1" thickBot="1" x14ac:dyDescent="0.4">
      <c r="A5" s="334" t="s">
        <v>233</v>
      </c>
      <c r="B5" s="330" t="s">
        <v>234</v>
      </c>
      <c r="C5" s="335"/>
      <c r="D5" s="336"/>
      <c r="E5" s="336"/>
      <c r="F5" s="336"/>
      <c r="G5" s="336"/>
      <c r="H5" s="60"/>
      <c r="I5" s="325" t="s">
        <v>650</v>
      </c>
      <c r="J5" s="311" t="s">
        <v>679</v>
      </c>
      <c r="K5" s="317"/>
      <c r="L5" s="320"/>
      <c r="M5" s="323"/>
      <c r="N5" s="175"/>
      <c r="O5" s="175"/>
      <c r="P5" s="175"/>
      <c r="Q5" s="175"/>
      <c r="R5" s="175"/>
    </row>
    <row r="6" spans="1:18" ht="15" thickBot="1" x14ac:dyDescent="0.4">
      <c r="A6" s="334"/>
      <c r="B6" s="330"/>
      <c r="C6" s="335"/>
      <c r="D6" s="336"/>
      <c r="E6" s="336"/>
      <c r="F6" s="336"/>
      <c r="G6" s="336"/>
      <c r="H6" s="60"/>
      <c r="I6" s="325"/>
      <c r="J6" s="311"/>
      <c r="K6" s="318"/>
      <c r="L6" s="321"/>
      <c r="M6" s="323"/>
      <c r="N6" s="175"/>
      <c r="O6" s="175"/>
      <c r="P6" s="175"/>
      <c r="Q6" s="175"/>
      <c r="R6" s="175"/>
    </row>
    <row r="7" spans="1:18" ht="15" thickBot="1" x14ac:dyDescent="0.4">
      <c r="A7" s="334"/>
      <c r="B7" s="330"/>
      <c r="C7" s="335"/>
      <c r="D7" s="336"/>
      <c r="E7" s="336"/>
      <c r="F7" s="336"/>
      <c r="G7" s="336"/>
      <c r="H7" s="60"/>
      <c r="I7" s="325"/>
      <c r="J7" s="311"/>
      <c r="K7" s="318"/>
      <c r="L7" s="321"/>
      <c r="M7" s="323"/>
      <c r="N7" s="175"/>
      <c r="O7" s="175"/>
      <c r="P7" s="175"/>
      <c r="Q7" s="175"/>
      <c r="R7" s="175"/>
    </row>
    <row r="8" spans="1:18" ht="15" thickBot="1" x14ac:dyDescent="0.4">
      <c r="A8" s="334"/>
      <c r="B8" s="330"/>
      <c r="C8" s="335"/>
      <c r="D8" s="336"/>
      <c r="E8" s="336"/>
      <c r="F8" s="336"/>
      <c r="G8" s="336"/>
      <c r="H8" s="60"/>
      <c r="I8" s="325"/>
      <c r="J8" s="311"/>
      <c r="K8" s="319"/>
      <c r="L8" s="322"/>
      <c r="M8" s="323"/>
      <c r="N8" s="175"/>
      <c r="O8" s="175"/>
      <c r="P8" s="175"/>
      <c r="Q8" s="175"/>
      <c r="R8" s="175"/>
    </row>
    <row r="9" spans="1:18" ht="14.25" customHeight="1" thickBot="1" x14ac:dyDescent="0.4">
      <c r="A9" s="334" t="s">
        <v>235</v>
      </c>
      <c r="B9" s="333" t="s">
        <v>637</v>
      </c>
      <c r="C9" s="335"/>
      <c r="D9" s="60"/>
      <c r="E9" s="60"/>
      <c r="F9" s="336"/>
      <c r="G9" s="336"/>
      <c r="H9" s="336"/>
      <c r="I9" s="325" t="s">
        <v>651</v>
      </c>
      <c r="J9" s="304" t="s">
        <v>679</v>
      </c>
      <c r="K9" s="175"/>
      <c r="L9" s="314"/>
      <c r="M9" s="175"/>
      <c r="N9" s="175"/>
      <c r="O9" s="175"/>
      <c r="P9" s="175"/>
      <c r="Q9" s="175"/>
      <c r="R9" s="175"/>
    </row>
    <row r="10" spans="1:18" ht="15" thickBot="1" x14ac:dyDescent="0.4">
      <c r="A10" s="334"/>
      <c r="B10" s="333"/>
      <c r="C10" s="335"/>
      <c r="D10" s="60"/>
      <c r="E10" s="60"/>
      <c r="F10" s="336"/>
      <c r="G10" s="336"/>
      <c r="H10" s="336"/>
      <c r="I10" s="325"/>
      <c r="J10" s="304"/>
      <c r="K10" s="175"/>
      <c r="L10" s="314"/>
      <c r="M10" s="175"/>
      <c r="N10" s="175"/>
      <c r="O10" s="175"/>
      <c r="P10" s="175"/>
      <c r="Q10" s="175"/>
      <c r="R10" s="175"/>
    </row>
    <row r="11" spans="1:18" ht="15" thickBot="1" x14ac:dyDescent="0.4">
      <c r="A11" s="334" t="s">
        <v>237</v>
      </c>
      <c r="B11" s="335" t="s">
        <v>638</v>
      </c>
      <c r="C11" s="335"/>
      <c r="D11" s="60" t="s">
        <v>47</v>
      </c>
      <c r="E11" s="336" t="s">
        <v>57</v>
      </c>
      <c r="F11" s="336" t="s">
        <v>238</v>
      </c>
      <c r="G11" s="336" t="s">
        <v>86</v>
      </c>
      <c r="H11" s="60" t="s">
        <v>30</v>
      </c>
      <c r="I11" s="325" t="s">
        <v>639</v>
      </c>
      <c r="J11" s="304">
        <v>298</v>
      </c>
      <c r="K11" s="312">
        <v>0</v>
      </c>
      <c r="L11" s="313">
        <v>0</v>
      </c>
      <c r="M11" s="175">
        <v>0</v>
      </c>
      <c r="N11" s="175">
        <v>0</v>
      </c>
      <c r="O11" s="312">
        <v>-2.19</v>
      </c>
      <c r="P11" s="175">
        <v>0</v>
      </c>
      <c r="Q11" s="175">
        <v>0</v>
      </c>
      <c r="R11" s="182">
        <f>-J11/135.9187</f>
        <v>-2.1924871264954713</v>
      </c>
    </row>
    <row r="12" spans="1:18" ht="15" thickBot="1" x14ac:dyDescent="0.4">
      <c r="A12" s="334"/>
      <c r="B12" s="335"/>
      <c r="C12" s="335"/>
      <c r="D12" s="60" t="s">
        <v>53</v>
      </c>
      <c r="E12" s="336"/>
      <c r="F12" s="336"/>
      <c r="G12" s="336"/>
      <c r="H12" s="60" t="s">
        <v>19</v>
      </c>
      <c r="I12" s="325"/>
      <c r="J12" s="304"/>
      <c r="K12" s="175"/>
      <c r="L12" s="314"/>
      <c r="M12" s="175"/>
      <c r="N12" s="175"/>
      <c r="O12" s="175"/>
      <c r="P12" s="175"/>
      <c r="Q12" s="175"/>
      <c r="R12" s="182"/>
    </row>
    <row r="13" spans="1:18" ht="73.5" customHeight="1" thickBot="1" x14ac:dyDescent="0.4">
      <c r="A13" s="71" t="s">
        <v>239</v>
      </c>
      <c r="B13" s="14" t="s">
        <v>240</v>
      </c>
      <c r="C13" s="14" t="s">
        <v>241</v>
      </c>
      <c r="D13" s="15" t="s">
        <v>47</v>
      </c>
      <c r="E13" s="15" t="s">
        <v>23</v>
      </c>
      <c r="F13" s="331" t="s">
        <v>72</v>
      </c>
      <c r="G13" s="331"/>
      <c r="H13" s="331"/>
      <c r="I13" s="35" t="s">
        <v>73</v>
      </c>
      <c r="J13" s="98"/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</row>
    <row r="14" spans="1:18" ht="15" thickBot="1" x14ac:dyDescent="0.4">
      <c r="A14" s="329" t="s">
        <v>242</v>
      </c>
      <c r="B14" s="330" t="s">
        <v>243</v>
      </c>
      <c r="C14" s="330" t="s">
        <v>241</v>
      </c>
      <c r="D14" s="15" t="s">
        <v>47</v>
      </c>
      <c r="E14" s="331" t="s">
        <v>23</v>
      </c>
      <c r="F14" s="331" t="s">
        <v>72</v>
      </c>
      <c r="G14" s="331"/>
      <c r="H14" s="331"/>
      <c r="I14" s="176" t="s">
        <v>73</v>
      </c>
      <c r="J14" s="311"/>
      <c r="K14" s="175">
        <v>0</v>
      </c>
      <c r="L14" s="175">
        <v>0</v>
      </c>
      <c r="M14" s="175">
        <v>0</v>
      </c>
      <c r="N14" s="175">
        <v>0</v>
      </c>
      <c r="O14" s="175">
        <v>0</v>
      </c>
      <c r="P14" s="175">
        <v>0</v>
      </c>
      <c r="Q14" s="175">
        <v>0</v>
      </c>
      <c r="R14" s="175">
        <v>0</v>
      </c>
    </row>
    <row r="15" spans="1:18" ht="15" thickBot="1" x14ac:dyDescent="0.4">
      <c r="A15" s="329"/>
      <c r="B15" s="330"/>
      <c r="C15" s="330"/>
      <c r="D15" s="15" t="s">
        <v>53</v>
      </c>
      <c r="E15" s="331"/>
      <c r="F15" s="331"/>
      <c r="G15" s="331"/>
      <c r="H15" s="331"/>
      <c r="I15" s="176"/>
      <c r="J15" s="311"/>
      <c r="K15" s="175"/>
      <c r="L15" s="175"/>
      <c r="M15" s="175"/>
      <c r="N15" s="175"/>
      <c r="O15" s="175"/>
      <c r="P15" s="175"/>
      <c r="Q15" s="175"/>
      <c r="R15" s="175"/>
    </row>
    <row r="16" spans="1:18" ht="15" thickBot="1" x14ac:dyDescent="0.4">
      <c r="A16" s="329"/>
      <c r="B16" s="330"/>
      <c r="C16" s="330"/>
      <c r="D16" s="15" t="s">
        <v>46</v>
      </c>
      <c r="E16" s="331"/>
      <c r="F16" s="331"/>
      <c r="G16" s="331"/>
      <c r="H16" s="331"/>
      <c r="I16" s="176"/>
      <c r="J16" s="311"/>
      <c r="K16" s="175"/>
      <c r="L16" s="175"/>
      <c r="M16" s="175"/>
      <c r="N16" s="175"/>
      <c r="O16" s="175"/>
      <c r="P16" s="175"/>
      <c r="Q16" s="175"/>
      <c r="R16" s="175"/>
    </row>
    <row r="17" spans="1:18" ht="15" thickBot="1" x14ac:dyDescent="0.4">
      <c r="A17" s="329" t="s">
        <v>244</v>
      </c>
      <c r="B17" s="330" t="s">
        <v>245</v>
      </c>
      <c r="C17" s="330" t="s">
        <v>241</v>
      </c>
      <c r="D17" s="331" t="s">
        <v>53</v>
      </c>
      <c r="E17" s="331" t="s">
        <v>71</v>
      </c>
      <c r="F17" s="331" t="s">
        <v>72</v>
      </c>
      <c r="G17" s="331"/>
      <c r="H17" s="331"/>
      <c r="I17" s="176" t="s">
        <v>73</v>
      </c>
      <c r="J17" s="311"/>
      <c r="K17" s="175">
        <v>0</v>
      </c>
      <c r="L17" s="175">
        <v>0</v>
      </c>
      <c r="M17" s="175">
        <v>0</v>
      </c>
      <c r="N17" s="175">
        <v>0</v>
      </c>
      <c r="O17" s="175">
        <v>0</v>
      </c>
      <c r="P17" s="175">
        <v>0</v>
      </c>
      <c r="Q17" s="175">
        <v>0</v>
      </c>
      <c r="R17" s="175">
        <v>0</v>
      </c>
    </row>
    <row r="18" spans="1:18" ht="15" thickBot="1" x14ac:dyDescent="0.4">
      <c r="A18" s="329"/>
      <c r="B18" s="330"/>
      <c r="C18" s="330"/>
      <c r="D18" s="331"/>
      <c r="E18" s="331"/>
      <c r="F18" s="331"/>
      <c r="G18" s="331"/>
      <c r="H18" s="331"/>
      <c r="I18" s="176"/>
      <c r="J18" s="311"/>
      <c r="K18" s="175"/>
      <c r="L18" s="175"/>
      <c r="M18" s="175"/>
      <c r="N18" s="175"/>
      <c r="O18" s="175"/>
      <c r="P18" s="175"/>
      <c r="Q18" s="175"/>
      <c r="R18" s="175"/>
    </row>
    <row r="19" spans="1:18" ht="15" thickBot="1" x14ac:dyDescent="0.4">
      <c r="A19" s="332" t="s">
        <v>246</v>
      </c>
      <c r="B19" s="333" t="s">
        <v>247</v>
      </c>
      <c r="C19" s="333" t="s">
        <v>248</v>
      </c>
      <c r="D19" s="181" t="s">
        <v>53</v>
      </c>
      <c r="E19" s="181" t="s">
        <v>194</v>
      </c>
      <c r="F19" s="181" t="s">
        <v>249</v>
      </c>
      <c r="G19" s="181" t="s">
        <v>41</v>
      </c>
      <c r="H19" s="24" t="s">
        <v>250</v>
      </c>
      <c r="I19" s="178" t="s">
        <v>42</v>
      </c>
      <c r="J19" s="308"/>
      <c r="K19" s="175">
        <v>0</v>
      </c>
      <c r="L19" s="175">
        <v>0</v>
      </c>
      <c r="M19" s="175">
        <v>0</v>
      </c>
      <c r="N19" s="175">
        <v>0</v>
      </c>
      <c r="O19" s="175">
        <v>0</v>
      </c>
      <c r="P19" s="175">
        <v>0</v>
      </c>
      <c r="Q19" s="175">
        <v>0</v>
      </c>
      <c r="R19" s="175">
        <v>0</v>
      </c>
    </row>
    <row r="20" spans="1:18" ht="15" thickBot="1" x14ac:dyDescent="0.4">
      <c r="A20" s="332"/>
      <c r="B20" s="333"/>
      <c r="C20" s="333"/>
      <c r="D20" s="181"/>
      <c r="E20" s="181"/>
      <c r="F20" s="181"/>
      <c r="G20" s="181"/>
      <c r="H20" s="24" t="s">
        <v>15</v>
      </c>
      <c r="I20" s="178"/>
      <c r="J20" s="309"/>
      <c r="K20" s="175"/>
      <c r="L20" s="175"/>
      <c r="M20" s="175"/>
      <c r="N20" s="175"/>
      <c r="O20" s="175"/>
      <c r="P20" s="175"/>
      <c r="Q20" s="175"/>
      <c r="R20" s="175"/>
    </row>
    <row r="21" spans="1:18" ht="15" thickBot="1" x14ac:dyDescent="0.4">
      <c r="A21" s="332"/>
      <c r="B21" s="333"/>
      <c r="C21" s="333"/>
      <c r="D21" s="181"/>
      <c r="E21" s="181"/>
      <c r="F21" s="181"/>
      <c r="G21" s="181"/>
      <c r="H21" s="24" t="s">
        <v>19</v>
      </c>
      <c r="I21" s="178"/>
      <c r="J21" s="310"/>
      <c r="K21" s="175"/>
      <c r="L21" s="175"/>
      <c r="M21" s="175"/>
      <c r="N21" s="175"/>
      <c r="O21" s="175"/>
      <c r="P21" s="175"/>
      <c r="Q21" s="175"/>
      <c r="R21" s="175"/>
    </row>
    <row r="22" spans="1:18" ht="14.25" customHeight="1" thickBot="1" x14ac:dyDescent="0.4">
      <c r="A22" s="332" t="s">
        <v>251</v>
      </c>
      <c r="B22" s="333" t="s">
        <v>727</v>
      </c>
      <c r="C22" s="23" t="s">
        <v>252</v>
      </c>
      <c r="D22" s="181" t="s">
        <v>53</v>
      </c>
      <c r="E22" s="181" t="s">
        <v>71</v>
      </c>
      <c r="F22" s="181" t="s">
        <v>72</v>
      </c>
      <c r="G22" s="181"/>
      <c r="H22" s="181"/>
      <c r="I22" s="178" t="s">
        <v>42</v>
      </c>
      <c r="J22" s="305"/>
      <c r="K22" s="177"/>
      <c r="L22" s="177"/>
      <c r="M22" s="177"/>
      <c r="N22" s="177"/>
      <c r="O22" s="177"/>
      <c r="P22" s="177"/>
      <c r="Q22" s="177"/>
      <c r="R22" s="177"/>
    </row>
    <row r="23" spans="1:18" ht="15" thickBot="1" x14ac:dyDescent="0.4">
      <c r="A23" s="332"/>
      <c r="B23" s="333"/>
      <c r="C23" s="23" t="s">
        <v>253</v>
      </c>
      <c r="D23" s="181"/>
      <c r="E23" s="181"/>
      <c r="F23" s="181"/>
      <c r="G23" s="181"/>
      <c r="H23" s="181"/>
      <c r="I23" s="178"/>
      <c r="J23" s="306"/>
      <c r="K23" s="177"/>
      <c r="L23" s="177"/>
      <c r="M23" s="177"/>
      <c r="N23" s="177"/>
      <c r="O23" s="177"/>
      <c r="P23" s="177"/>
      <c r="Q23" s="177"/>
      <c r="R23" s="177"/>
    </row>
    <row r="24" spans="1:18" ht="42.5" thickBot="1" x14ac:dyDescent="0.4">
      <c r="A24" s="332"/>
      <c r="B24" s="333"/>
      <c r="C24" s="23" t="s">
        <v>254</v>
      </c>
      <c r="D24" s="181"/>
      <c r="E24" s="181"/>
      <c r="F24" s="181"/>
      <c r="G24" s="181"/>
      <c r="H24" s="181"/>
      <c r="I24" s="178"/>
      <c r="J24" s="307"/>
      <c r="K24" s="177"/>
      <c r="L24" s="177"/>
      <c r="M24" s="177"/>
      <c r="N24" s="177"/>
      <c r="O24" s="177"/>
      <c r="P24" s="177"/>
      <c r="Q24" s="177"/>
      <c r="R24" s="177"/>
    </row>
    <row r="25" spans="1:18" ht="15" thickBot="1" x14ac:dyDescent="0.4">
      <c r="A25" s="332" t="s">
        <v>255</v>
      </c>
      <c r="B25" s="333" t="s">
        <v>256</v>
      </c>
      <c r="C25" s="333" t="s">
        <v>257</v>
      </c>
      <c r="D25" s="24" t="s">
        <v>53</v>
      </c>
      <c r="E25" s="181" t="s">
        <v>57</v>
      </c>
      <c r="F25" s="181" t="s">
        <v>249</v>
      </c>
      <c r="G25" s="181" t="s">
        <v>41</v>
      </c>
      <c r="H25" s="24" t="s">
        <v>15</v>
      </c>
      <c r="I25" s="178" t="s">
        <v>42</v>
      </c>
      <c r="J25" s="304"/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</row>
    <row r="26" spans="1:18" ht="15" thickBot="1" x14ac:dyDescent="0.4">
      <c r="A26" s="332"/>
      <c r="B26" s="333"/>
      <c r="C26" s="333"/>
      <c r="D26" s="24" t="s">
        <v>258</v>
      </c>
      <c r="E26" s="181"/>
      <c r="F26" s="181"/>
      <c r="G26" s="181"/>
      <c r="H26" s="24" t="s">
        <v>18</v>
      </c>
      <c r="I26" s="178"/>
      <c r="J26" s="304"/>
      <c r="K26" s="175"/>
      <c r="L26" s="175"/>
      <c r="M26" s="175"/>
      <c r="N26" s="175"/>
      <c r="O26" s="175"/>
      <c r="P26" s="175"/>
      <c r="Q26" s="175"/>
      <c r="R26" s="175"/>
    </row>
    <row r="27" spans="1:18" ht="28.5" thickBot="1" x14ac:dyDescent="0.4">
      <c r="A27" s="72" t="s">
        <v>259</v>
      </c>
      <c r="B27" s="23" t="s">
        <v>260</v>
      </c>
      <c r="C27" s="23" t="s">
        <v>261</v>
      </c>
      <c r="D27" s="24" t="s">
        <v>53</v>
      </c>
      <c r="E27" s="24" t="s">
        <v>146</v>
      </c>
      <c r="F27" s="181" t="s">
        <v>72</v>
      </c>
      <c r="G27" s="181"/>
      <c r="H27" s="181"/>
      <c r="I27" s="36" t="s">
        <v>42</v>
      </c>
      <c r="J27" s="96"/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</row>
    <row r="28" spans="1:18" ht="15" thickBot="1" x14ac:dyDescent="0.4">
      <c r="A28" s="329" t="s">
        <v>262</v>
      </c>
      <c r="B28" s="330" t="s">
        <v>263</v>
      </c>
      <c r="C28" s="14" t="s">
        <v>264</v>
      </c>
      <c r="D28" s="15" t="s">
        <v>53</v>
      </c>
      <c r="E28" s="331" t="s">
        <v>57</v>
      </c>
      <c r="F28" s="331" t="s">
        <v>265</v>
      </c>
      <c r="G28" s="331" t="s">
        <v>266</v>
      </c>
      <c r="H28" s="15" t="s">
        <v>18</v>
      </c>
      <c r="I28" s="176" t="s">
        <v>73</v>
      </c>
      <c r="J28" s="303">
        <v>263</v>
      </c>
      <c r="K28" s="175">
        <v>0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82">
        <f>J28/135.9187</f>
        <v>1.9349802492225132</v>
      </c>
    </row>
    <row r="29" spans="1:18" ht="28.5" thickBot="1" x14ac:dyDescent="0.4">
      <c r="A29" s="329"/>
      <c r="B29" s="330"/>
      <c r="C29" s="14" t="s">
        <v>267</v>
      </c>
      <c r="D29" s="15" t="s">
        <v>89</v>
      </c>
      <c r="E29" s="331"/>
      <c r="F29" s="331"/>
      <c r="G29" s="331"/>
      <c r="H29" s="15" t="s">
        <v>61</v>
      </c>
      <c r="I29" s="176"/>
      <c r="J29" s="303"/>
      <c r="K29" s="175"/>
      <c r="L29" s="175"/>
      <c r="M29" s="175"/>
      <c r="N29" s="175"/>
      <c r="O29" s="175"/>
      <c r="P29" s="175"/>
      <c r="Q29" s="175"/>
      <c r="R29" s="182"/>
    </row>
    <row r="30" spans="1:18" ht="15" thickBot="1" x14ac:dyDescent="0.4">
      <c r="A30" s="329"/>
      <c r="B30" s="330"/>
      <c r="C30" s="14" t="s">
        <v>268</v>
      </c>
      <c r="D30" s="59"/>
      <c r="E30" s="331"/>
      <c r="F30" s="331"/>
      <c r="G30" s="331"/>
      <c r="H30" s="15" t="s">
        <v>62</v>
      </c>
      <c r="I30" s="176"/>
      <c r="J30" s="303"/>
      <c r="K30" s="175"/>
      <c r="L30" s="175"/>
      <c r="M30" s="175"/>
      <c r="N30" s="175"/>
      <c r="O30" s="175"/>
      <c r="P30" s="175"/>
      <c r="Q30" s="175"/>
      <c r="R30" s="182"/>
    </row>
    <row r="31" spans="1:18" ht="15" thickBot="1" x14ac:dyDescent="0.4">
      <c r="A31" s="334" t="s">
        <v>269</v>
      </c>
      <c r="B31" s="333" t="s">
        <v>270</v>
      </c>
      <c r="C31" s="73"/>
      <c r="D31" s="60"/>
      <c r="E31" s="60"/>
      <c r="F31" s="336"/>
      <c r="G31" s="336"/>
      <c r="H31" s="60"/>
      <c r="I31" s="325" t="s">
        <v>650</v>
      </c>
      <c r="J31" s="301">
        <v>13</v>
      </c>
      <c r="K31" s="175">
        <v>0</v>
      </c>
      <c r="L31" s="175">
        <v>0</v>
      </c>
      <c r="M31" s="175">
        <v>0</v>
      </c>
      <c r="N31" s="175">
        <v>0</v>
      </c>
      <c r="O31" s="175">
        <v>0</v>
      </c>
      <c r="P31" s="175">
        <v>0</v>
      </c>
      <c r="Q31" s="175">
        <v>0</v>
      </c>
      <c r="R31" s="182">
        <f>J31/135.9187</f>
        <v>9.5645411558527266E-2</v>
      </c>
    </row>
    <row r="32" spans="1:18" ht="15" thickBot="1" x14ac:dyDescent="0.4">
      <c r="A32" s="334"/>
      <c r="B32" s="333"/>
      <c r="C32" s="73"/>
      <c r="D32" s="60"/>
      <c r="E32" s="60"/>
      <c r="F32" s="336"/>
      <c r="G32" s="336"/>
      <c r="H32" s="60"/>
      <c r="I32" s="325"/>
      <c r="J32" s="301"/>
      <c r="K32" s="175"/>
      <c r="L32" s="175"/>
      <c r="M32" s="175"/>
      <c r="N32" s="175"/>
      <c r="O32" s="175"/>
      <c r="P32" s="175"/>
      <c r="Q32" s="175"/>
      <c r="R32" s="182"/>
    </row>
    <row r="33" spans="1:18" ht="15" thickBot="1" x14ac:dyDescent="0.4">
      <c r="A33" s="334"/>
      <c r="B33" s="333"/>
      <c r="C33" s="73"/>
      <c r="D33" s="61"/>
      <c r="E33" s="61"/>
      <c r="F33" s="336"/>
      <c r="G33" s="336"/>
      <c r="H33" s="60"/>
      <c r="I33" s="325"/>
      <c r="J33" s="301"/>
      <c r="K33" s="175"/>
      <c r="L33" s="175"/>
      <c r="M33" s="175"/>
      <c r="N33" s="175"/>
      <c r="O33" s="175"/>
      <c r="P33" s="175"/>
      <c r="Q33" s="175"/>
      <c r="R33" s="182"/>
    </row>
    <row r="34" spans="1:18" ht="15" thickBot="1" x14ac:dyDescent="0.4">
      <c r="A34" s="334" t="s">
        <v>272</v>
      </c>
      <c r="B34" s="333" t="s">
        <v>273</v>
      </c>
      <c r="C34" s="335"/>
      <c r="D34" s="60"/>
      <c r="E34" s="60"/>
      <c r="F34" s="336"/>
      <c r="G34" s="336"/>
      <c r="H34" s="60"/>
      <c r="I34" s="325" t="s">
        <v>650</v>
      </c>
      <c r="J34" s="301"/>
      <c r="K34" s="175">
        <v>0</v>
      </c>
      <c r="L34" s="175">
        <v>0</v>
      </c>
      <c r="M34" s="175">
        <v>0</v>
      </c>
      <c r="N34" s="175">
        <v>0</v>
      </c>
      <c r="O34" s="175">
        <v>0</v>
      </c>
      <c r="P34" s="175">
        <v>0</v>
      </c>
      <c r="Q34" s="175">
        <v>0</v>
      </c>
      <c r="R34" s="175">
        <v>0</v>
      </c>
    </row>
    <row r="35" spans="1:18" ht="15" thickBot="1" x14ac:dyDescent="0.4">
      <c r="A35" s="334"/>
      <c r="B35" s="333"/>
      <c r="C35" s="335"/>
      <c r="D35" s="60"/>
      <c r="E35" s="60"/>
      <c r="F35" s="336"/>
      <c r="G35" s="336"/>
      <c r="H35" s="60"/>
      <c r="I35" s="325"/>
      <c r="J35" s="301"/>
      <c r="K35" s="175"/>
      <c r="L35" s="175"/>
      <c r="M35" s="175"/>
      <c r="N35" s="175"/>
      <c r="O35" s="175"/>
      <c r="P35" s="175"/>
      <c r="Q35" s="175"/>
      <c r="R35" s="175"/>
    </row>
    <row r="36" spans="1:18" ht="15" thickBot="1" x14ac:dyDescent="0.4">
      <c r="A36" s="334"/>
      <c r="B36" s="333"/>
      <c r="C36" s="335"/>
      <c r="D36" s="60"/>
      <c r="E36" s="61"/>
      <c r="F36" s="336"/>
      <c r="G36" s="336"/>
      <c r="H36" s="60"/>
      <c r="I36" s="325"/>
      <c r="J36" s="301"/>
      <c r="K36" s="175"/>
      <c r="L36" s="175"/>
      <c r="M36" s="175"/>
      <c r="N36" s="175"/>
      <c r="O36" s="175"/>
      <c r="P36" s="175"/>
      <c r="Q36" s="175"/>
      <c r="R36" s="175"/>
    </row>
    <row r="37" spans="1:18" ht="15" thickBot="1" x14ac:dyDescent="0.4">
      <c r="A37" s="329" t="s">
        <v>275</v>
      </c>
      <c r="B37" s="330" t="s">
        <v>276</v>
      </c>
      <c r="C37" s="330" t="s">
        <v>277</v>
      </c>
      <c r="D37" s="15" t="s">
        <v>53</v>
      </c>
      <c r="E37" s="331" t="s">
        <v>57</v>
      </c>
      <c r="F37" s="331" t="s">
        <v>278</v>
      </c>
      <c r="G37" s="331" t="s">
        <v>279</v>
      </c>
      <c r="H37" s="15" t="s">
        <v>18</v>
      </c>
      <c r="I37" s="176" t="s">
        <v>73</v>
      </c>
      <c r="J37" s="303">
        <v>34</v>
      </c>
      <c r="K37" s="175">
        <v>0</v>
      </c>
      <c r="L37" s="175">
        <v>0</v>
      </c>
      <c r="M37" s="175">
        <v>0</v>
      </c>
      <c r="N37" s="175">
        <v>0</v>
      </c>
      <c r="O37" s="175">
        <v>0</v>
      </c>
      <c r="P37" s="175">
        <v>0</v>
      </c>
      <c r="Q37" s="175">
        <v>0</v>
      </c>
      <c r="R37" s="182">
        <f>J37/135.9187</f>
        <v>0.2501495379223021</v>
      </c>
    </row>
    <row r="38" spans="1:18" ht="15" thickBot="1" x14ac:dyDescent="0.4">
      <c r="A38" s="329"/>
      <c r="B38" s="330"/>
      <c r="C38" s="330"/>
      <c r="D38" s="15" t="s">
        <v>47</v>
      </c>
      <c r="E38" s="331"/>
      <c r="F38" s="331"/>
      <c r="G38" s="331"/>
      <c r="H38" s="15" t="s">
        <v>61</v>
      </c>
      <c r="I38" s="176"/>
      <c r="J38" s="303"/>
      <c r="K38" s="175"/>
      <c r="L38" s="175"/>
      <c r="M38" s="175"/>
      <c r="N38" s="175"/>
      <c r="O38" s="175"/>
      <c r="P38" s="175"/>
      <c r="Q38" s="175"/>
      <c r="R38" s="182"/>
    </row>
    <row r="39" spans="1:18" ht="15" thickBot="1" x14ac:dyDescent="0.4">
      <c r="A39" s="329"/>
      <c r="B39" s="330"/>
      <c r="C39" s="330"/>
      <c r="D39" s="15" t="s">
        <v>46</v>
      </c>
      <c r="E39" s="331"/>
      <c r="F39" s="331"/>
      <c r="G39" s="331"/>
      <c r="H39" s="15" t="s">
        <v>87</v>
      </c>
      <c r="I39" s="176"/>
      <c r="J39" s="303"/>
      <c r="K39" s="175"/>
      <c r="L39" s="175"/>
      <c r="M39" s="175"/>
      <c r="N39" s="175"/>
      <c r="O39" s="175"/>
      <c r="P39" s="175"/>
      <c r="Q39" s="175"/>
      <c r="R39" s="182"/>
    </row>
    <row r="40" spans="1:18" ht="42.5" thickBot="1" x14ac:dyDescent="0.4">
      <c r="A40" s="329"/>
      <c r="B40" s="330"/>
      <c r="C40" s="330"/>
      <c r="D40" s="15" t="s">
        <v>280</v>
      </c>
      <c r="E40" s="331"/>
      <c r="F40" s="331"/>
      <c r="G40" s="331"/>
      <c r="H40" s="59"/>
      <c r="I40" s="176"/>
      <c r="J40" s="303"/>
      <c r="K40" s="175"/>
      <c r="L40" s="175"/>
      <c r="M40" s="175"/>
      <c r="N40" s="175"/>
      <c r="O40" s="175"/>
      <c r="P40" s="175"/>
      <c r="Q40" s="175"/>
      <c r="R40" s="182"/>
    </row>
    <row r="41" spans="1:18" ht="15" thickBot="1" x14ac:dyDescent="0.4">
      <c r="A41" s="329" t="s">
        <v>281</v>
      </c>
      <c r="B41" s="330" t="s">
        <v>282</v>
      </c>
      <c r="C41" s="330" t="s">
        <v>277</v>
      </c>
      <c r="D41" s="15" t="s">
        <v>53</v>
      </c>
      <c r="E41" s="331" t="s">
        <v>57</v>
      </c>
      <c r="F41" s="331" t="s">
        <v>283</v>
      </c>
      <c r="G41" s="331" t="s">
        <v>284</v>
      </c>
      <c r="H41" s="15" t="s">
        <v>18</v>
      </c>
      <c r="I41" s="176" t="s">
        <v>73</v>
      </c>
      <c r="J41" s="303">
        <v>91</v>
      </c>
      <c r="K41" s="175">
        <v>0</v>
      </c>
      <c r="L41" s="175">
        <v>0</v>
      </c>
      <c r="M41" s="175">
        <v>0</v>
      </c>
      <c r="N41" s="175">
        <v>0</v>
      </c>
      <c r="O41" s="175">
        <v>0</v>
      </c>
      <c r="P41" s="175">
        <v>0</v>
      </c>
      <c r="Q41" s="175">
        <v>0</v>
      </c>
      <c r="R41" s="182">
        <f>J41/135.9187</f>
        <v>0.66951788090969089</v>
      </c>
    </row>
    <row r="42" spans="1:18" ht="15" thickBot="1" x14ac:dyDescent="0.4">
      <c r="A42" s="329"/>
      <c r="B42" s="330"/>
      <c r="C42" s="330"/>
      <c r="D42" s="15" t="s">
        <v>47</v>
      </c>
      <c r="E42" s="331"/>
      <c r="F42" s="331"/>
      <c r="G42" s="331"/>
      <c r="H42" s="15" t="s">
        <v>15</v>
      </c>
      <c r="I42" s="176"/>
      <c r="J42" s="303"/>
      <c r="K42" s="175"/>
      <c r="L42" s="175"/>
      <c r="M42" s="175"/>
      <c r="N42" s="175"/>
      <c r="O42" s="175"/>
      <c r="P42" s="175"/>
      <c r="Q42" s="175"/>
      <c r="R42" s="182"/>
    </row>
    <row r="43" spans="1:18" ht="15" thickBot="1" x14ac:dyDescent="0.4">
      <c r="A43" s="329"/>
      <c r="B43" s="330"/>
      <c r="C43" s="330"/>
      <c r="D43" s="15"/>
      <c r="E43" s="331"/>
      <c r="F43" s="331"/>
      <c r="G43" s="331"/>
      <c r="H43" s="15" t="s">
        <v>60</v>
      </c>
      <c r="I43" s="176"/>
      <c r="J43" s="303"/>
      <c r="K43" s="175"/>
      <c r="L43" s="175"/>
      <c r="M43" s="175"/>
      <c r="N43" s="175"/>
      <c r="O43" s="175"/>
      <c r="P43" s="175"/>
      <c r="Q43" s="175"/>
      <c r="R43" s="182"/>
    </row>
    <row r="44" spans="1:18" ht="15" thickBot="1" x14ac:dyDescent="0.4">
      <c r="A44" s="329"/>
      <c r="B44" s="330"/>
      <c r="C44" s="330"/>
      <c r="D44" s="59"/>
      <c r="E44" s="331"/>
      <c r="F44" s="331"/>
      <c r="G44" s="331"/>
      <c r="H44" s="15" t="s">
        <v>62</v>
      </c>
      <c r="I44" s="176"/>
      <c r="J44" s="303"/>
      <c r="K44" s="175"/>
      <c r="L44" s="175"/>
      <c r="M44" s="175"/>
      <c r="N44" s="175"/>
      <c r="O44" s="175"/>
      <c r="P44" s="175"/>
      <c r="Q44" s="175"/>
      <c r="R44" s="182"/>
    </row>
    <row r="45" spans="1:18" ht="28.5" thickBot="1" x14ac:dyDescent="0.4">
      <c r="A45" s="332" t="s">
        <v>285</v>
      </c>
      <c r="B45" s="333" t="s">
        <v>286</v>
      </c>
      <c r="C45" s="23" t="s">
        <v>287</v>
      </c>
      <c r="D45" s="24" t="s">
        <v>53</v>
      </c>
      <c r="E45" s="24" t="s">
        <v>288</v>
      </c>
      <c r="F45" s="181" t="s">
        <v>72</v>
      </c>
      <c r="G45" s="181"/>
      <c r="H45" s="181"/>
      <c r="I45" s="178" t="s">
        <v>42</v>
      </c>
      <c r="J45" s="301"/>
      <c r="K45" s="175">
        <v>0</v>
      </c>
      <c r="L45" s="175">
        <v>0</v>
      </c>
      <c r="M45" s="175">
        <v>0</v>
      </c>
      <c r="N45" s="175">
        <v>0</v>
      </c>
      <c r="O45" s="175">
        <v>0</v>
      </c>
      <c r="P45" s="175">
        <v>0</v>
      </c>
      <c r="Q45" s="175">
        <v>0</v>
      </c>
      <c r="R45" s="175">
        <v>0</v>
      </c>
    </row>
    <row r="46" spans="1:18" ht="28.5" thickBot="1" x14ac:dyDescent="0.4">
      <c r="A46" s="332"/>
      <c r="B46" s="333"/>
      <c r="C46" s="23" t="s">
        <v>289</v>
      </c>
      <c r="D46" s="24" t="s">
        <v>47</v>
      </c>
      <c r="E46" s="24" t="s">
        <v>236</v>
      </c>
      <c r="F46" s="181"/>
      <c r="G46" s="181"/>
      <c r="H46" s="181"/>
      <c r="I46" s="178"/>
      <c r="J46" s="301"/>
      <c r="K46" s="175"/>
      <c r="L46" s="175"/>
      <c r="M46" s="175"/>
      <c r="N46" s="175"/>
      <c r="O46" s="175"/>
      <c r="P46" s="175"/>
      <c r="Q46" s="175"/>
      <c r="R46" s="175"/>
    </row>
    <row r="47" spans="1:18" ht="15" thickBot="1" x14ac:dyDescent="0.4">
      <c r="A47" s="334" t="s">
        <v>290</v>
      </c>
      <c r="B47" s="335" t="s">
        <v>652</v>
      </c>
      <c r="C47" s="73" t="s">
        <v>291</v>
      </c>
      <c r="D47" s="60" t="s">
        <v>53</v>
      </c>
      <c r="E47" s="336" t="s">
        <v>71</v>
      </c>
      <c r="F47" s="336" t="s">
        <v>72</v>
      </c>
      <c r="G47" s="336"/>
      <c r="H47" s="336"/>
      <c r="I47" s="326" t="s">
        <v>639</v>
      </c>
      <c r="J47" s="301"/>
      <c r="K47" s="175"/>
      <c r="L47" s="175"/>
      <c r="M47" s="175"/>
      <c r="N47" s="175"/>
      <c r="O47" s="175"/>
      <c r="P47" s="175"/>
      <c r="Q47" s="175"/>
      <c r="R47" s="175"/>
    </row>
    <row r="48" spans="1:18" ht="15" thickBot="1" x14ac:dyDescent="0.4">
      <c r="A48" s="334"/>
      <c r="B48" s="335"/>
      <c r="C48" s="73" t="s">
        <v>292</v>
      </c>
      <c r="D48" s="60" t="s">
        <v>47</v>
      </c>
      <c r="E48" s="336"/>
      <c r="F48" s="336"/>
      <c r="G48" s="336"/>
      <c r="H48" s="336"/>
      <c r="I48" s="326"/>
      <c r="J48" s="301"/>
      <c r="K48" s="175"/>
      <c r="L48" s="175"/>
      <c r="M48" s="175"/>
      <c r="N48" s="175"/>
      <c r="O48" s="175"/>
      <c r="P48" s="175"/>
      <c r="Q48" s="175"/>
      <c r="R48" s="175"/>
    </row>
    <row r="49" spans="1:18" ht="15" thickBot="1" x14ac:dyDescent="0.4">
      <c r="A49" s="332" t="s">
        <v>293</v>
      </c>
      <c r="B49" s="333" t="s">
        <v>294</v>
      </c>
      <c r="C49" s="23" t="s">
        <v>295</v>
      </c>
      <c r="D49" s="181" t="s">
        <v>53</v>
      </c>
      <c r="E49" s="24" t="s">
        <v>296</v>
      </c>
      <c r="F49" s="181" t="s">
        <v>72</v>
      </c>
      <c r="G49" s="181"/>
      <c r="H49" s="181"/>
      <c r="I49" s="178" t="s">
        <v>42</v>
      </c>
      <c r="J49" s="303">
        <v>19</v>
      </c>
      <c r="K49" s="175">
        <v>0</v>
      </c>
      <c r="L49" s="175">
        <v>0</v>
      </c>
      <c r="M49" s="175">
        <v>0</v>
      </c>
      <c r="N49" s="175">
        <v>0</v>
      </c>
      <c r="O49" s="175">
        <v>0</v>
      </c>
      <c r="P49" s="175">
        <v>0</v>
      </c>
      <c r="Q49" s="175">
        <v>0</v>
      </c>
      <c r="R49" s="182">
        <v>0.67010950767569943</v>
      </c>
    </row>
    <row r="50" spans="1:18" ht="15" thickBot="1" x14ac:dyDescent="0.4">
      <c r="A50" s="332"/>
      <c r="B50" s="333"/>
      <c r="C50" s="23" t="s">
        <v>297</v>
      </c>
      <c r="D50" s="181"/>
      <c r="E50" s="24" t="s">
        <v>57</v>
      </c>
      <c r="F50" s="181"/>
      <c r="G50" s="181"/>
      <c r="H50" s="181"/>
      <c r="I50" s="178"/>
      <c r="J50" s="303"/>
      <c r="K50" s="175"/>
      <c r="L50" s="175"/>
      <c r="M50" s="175"/>
      <c r="N50" s="175"/>
      <c r="O50" s="175"/>
      <c r="P50" s="175"/>
      <c r="Q50" s="175"/>
      <c r="R50" s="182"/>
    </row>
    <row r="51" spans="1:18" ht="28.5" thickBot="1" x14ac:dyDescent="0.4">
      <c r="A51" s="329" t="s">
        <v>298</v>
      </c>
      <c r="B51" s="330" t="s">
        <v>299</v>
      </c>
      <c r="C51" s="14" t="s">
        <v>300</v>
      </c>
      <c r="D51" s="15" t="s">
        <v>53</v>
      </c>
      <c r="E51" s="15" t="s">
        <v>301</v>
      </c>
      <c r="F51" s="331" t="s">
        <v>302</v>
      </c>
      <c r="G51" s="331" t="s">
        <v>302</v>
      </c>
      <c r="H51" s="15" t="s">
        <v>18</v>
      </c>
      <c r="I51" s="176" t="s">
        <v>73</v>
      </c>
      <c r="J51" s="303"/>
      <c r="K51" s="175"/>
      <c r="L51" s="175"/>
      <c r="M51" s="175"/>
      <c r="N51" s="175"/>
      <c r="O51" s="175"/>
      <c r="P51" s="175"/>
      <c r="Q51" s="175"/>
      <c r="R51" s="182"/>
    </row>
    <row r="52" spans="1:18" ht="28.5" thickBot="1" x14ac:dyDescent="0.4">
      <c r="A52" s="329"/>
      <c r="B52" s="330"/>
      <c r="C52" s="14" t="s">
        <v>303</v>
      </c>
      <c r="D52" s="15" t="s">
        <v>258</v>
      </c>
      <c r="E52" s="15" t="s">
        <v>194</v>
      </c>
      <c r="F52" s="331"/>
      <c r="G52" s="331"/>
      <c r="H52" s="15" t="s">
        <v>19</v>
      </c>
      <c r="I52" s="176"/>
      <c r="J52" s="303"/>
      <c r="K52" s="175"/>
      <c r="L52" s="175"/>
      <c r="M52" s="175"/>
      <c r="N52" s="175"/>
      <c r="O52" s="175"/>
      <c r="P52" s="175"/>
      <c r="Q52" s="175"/>
      <c r="R52" s="182"/>
    </row>
    <row r="53" spans="1:18" ht="28.5" thickBot="1" x14ac:dyDescent="0.4">
      <c r="A53" s="329"/>
      <c r="B53" s="330"/>
      <c r="C53" s="14" t="s">
        <v>304</v>
      </c>
      <c r="D53" s="59"/>
      <c r="E53" s="59"/>
      <c r="F53" s="331"/>
      <c r="G53" s="331"/>
      <c r="H53" s="59"/>
      <c r="I53" s="176"/>
      <c r="J53" s="303"/>
      <c r="K53" s="175"/>
      <c r="L53" s="175"/>
      <c r="M53" s="175"/>
      <c r="N53" s="175"/>
      <c r="O53" s="175"/>
      <c r="P53" s="175"/>
      <c r="Q53" s="175"/>
      <c r="R53" s="182"/>
    </row>
    <row r="54" spans="1:18" ht="15" thickBot="1" x14ac:dyDescent="0.4">
      <c r="A54" s="329" t="s">
        <v>305</v>
      </c>
      <c r="B54" s="330" t="s">
        <v>306</v>
      </c>
      <c r="C54" s="14" t="s">
        <v>295</v>
      </c>
      <c r="D54" s="15" t="s">
        <v>53</v>
      </c>
      <c r="E54" s="15" t="s">
        <v>296</v>
      </c>
      <c r="F54" s="331" t="s">
        <v>72</v>
      </c>
      <c r="G54" s="331"/>
      <c r="H54" s="331"/>
      <c r="I54" s="176" t="s">
        <v>73</v>
      </c>
      <c r="J54" s="302"/>
      <c r="K54" s="175">
        <v>0</v>
      </c>
      <c r="L54" s="175">
        <v>0</v>
      </c>
      <c r="M54" s="175">
        <v>0</v>
      </c>
      <c r="N54" s="175">
        <v>0</v>
      </c>
      <c r="O54" s="175">
        <v>0</v>
      </c>
      <c r="P54" s="175">
        <v>0</v>
      </c>
      <c r="Q54" s="175">
        <v>0</v>
      </c>
      <c r="R54" s="175">
        <v>0</v>
      </c>
    </row>
    <row r="55" spans="1:18" ht="28.5" thickBot="1" x14ac:dyDescent="0.4">
      <c r="A55" s="329"/>
      <c r="B55" s="330"/>
      <c r="C55" s="14" t="s">
        <v>307</v>
      </c>
      <c r="D55" s="15" t="s">
        <v>89</v>
      </c>
      <c r="E55" s="15" t="s">
        <v>308</v>
      </c>
      <c r="F55" s="331"/>
      <c r="G55" s="331"/>
      <c r="H55" s="331"/>
      <c r="I55" s="176"/>
      <c r="J55" s="302"/>
      <c r="K55" s="175"/>
      <c r="L55" s="175"/>
      <c r="M55" s="175"/>
      <c r="N55" s="175"/>
      <c r="O55" s="175"/>
      <c r="P55" s="175"/>
      <c r="Q55" s="175"/>
      <c r="R55" s="175"/>
    </row>
    <row r="56" spans="1:18" ht="15" thickBot="1" x14ac:dyDescent="0.4">
      <c r="A56" s="332" t="s">
        <v>309</v>
      </c>
      <c r="B56" s="333" t="s">
        <v>310</v>
      </c>
      <c r="C56" s="23" t="s">
        <v>311</v>
      </c>
      <c r="D56" s="181" t="s">
        <v>53</v>
      </c>
      <c r="E56" s="181" t="s">
        <v>312</v>
      </c>
      <c r="F56" s="181" t="s">
        <v>72</v>
      </c>
      <c r="G56" s="181"/>
      <c r="H56" s="181"/>
      <c r="I56" s="178" t="s">
        <v>42</v>
      </c>
      <c r="J56" s="301"/>
      <c r="K56" s="175">
        <v>0</v>
      </c>
      <c r="L56" s="175">
        <v>0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</row>
    <row r="57" spans="1:18" ht="15" thickBot="1" x14ac:dyDescent="0.4">
      <c r="A57" s="332"/>
      <c r="B57" s="333"/>
      <c r="C57" s="23" t="s">
        <v>313</v>
      </c>
      <c r="D57" s="181"/>
      <c r="E57" s="181"/>
      <c r="F57" s="181"/>
      <c r="G57" s="181"/>
      <c r="H57" s="181"/>
      <c r="I57" s="178"/>
      <c r="J57" s="301"/>
      <c r="K57" s="175"/>
      <c r="L57" s="175"/>
      <c r="M57" s="175"/>
      <c r="N57" s="175"/>
      <c r="O57" s="175"/>
      <c r="P57" s="175"/>
      <c r="Q57" s="175"/>
      <c r="R57" s="175"/>
    </row>
    <row r="58" spans="1:18" ht="15" thickBot="1" x14ac:dyDescent="0.4">
      <c r="A58" s="332" t="s">
        <v>314</v>
      </c>
      <c r="B58" s="333" t="s">
        <v>315</v>
      </c>
      <c r="C58" s="23" t="s">
        <v>295</v>
      </c>
      <c r="D58" s="181" t="s">
        <v>53</v>
      </c>
      <c r="E58" s="181" t="s">
        <v>71</v>
      </c>
      <c r="F58" s="181" t="s">
        <v>72</v>
      </c>
      <c r="G58" s="181"/>
      <c r="H58" s="181"/>
      <c r="I58" s="178" t="s">
        <v>42</v>
      </c>
      <c r="J58" s="300"/>
      <c r="K58" s="175">
        <v>0</v>
      </c>
      <c r="L58" s="175">
        <v>0</v>
      </c>
      <c r="M58" s="175">
        <v>0</v>
      </c>
      <c r="N58" s="175">
        <v>0</v>
      </c>
      <c r="O58" s="175">
        <v>0</v>
      </c>
      <c r="P58" s="175">
        <v>0</v>
      </c>
      <c r="Q58" s="175">
        <v>0</v>
      </c>
      <c r="R58" s="175">
        <v>0</v>
      </c>
    </row>
    <row r="59" spans="1:18" ht="30" customHeight="1" thickBot="1" x14ac:dyDescent="0.4">
      <c r="A59" s="332"/>
      <c r="B59" s="333"/>
      <c r="C59" s="23" t="s">
        <v>316</v>
      </c>
      <c r="D59" s="181"/>
      <c r="E59" s="181"/>
      <c r="F59" s="181"/>
      <c r="G59" s="181"/>
      <c r="H59" s="181"/>
      <c r="I59" s="178"/>
      <c r="J59" s="300"/>
      <c r="K59" s="175"/>
      <c r="L59" s="175"/>
      <c r="M59" s="175"/>
      <c r="N59" s="175"/>
      <c r="O59" s="175"/>
      <c r="P59" s="175"/>
      <c r="Q59" s="175"/>
      <c r="R59" s="175"/>
    </row>
    <row r="60" spans="1:18" ht="15" thickBot="1" x14ac:dyDescent="0.4">
      <c r="A60" s="329" t="s">
        <v>317</v>
      </c>
      <c r="B60" s="330" t="s">
        <v>318</v>
      </c>
      <c r="C60" s="330" t="s">
        <v>319</v>
      </c>
      <c r="D60" s="15" t="s">
        <v>320</v>
      </c>
      <c r="E60" s="331" t="s">
        <v>71</v>
      </c>
      <c r="F60" s="331" t="s">
        <v>72</v>
      </c>
      <c r="G60" s="331"/>
      <c r="H60" s="331"/>
      <c r="I60" s="176" t="s">
        <v>73</v>
      </c>
      <c r="J60" s="176"/>
      <c r="K60" s="175">
        <v>0</v>
      </c>
      <c r="L60" s="175">
        <v>0</v>
      </c>
      <c r="M60" s="175">
        <v>0</v>
      </c>
      <c r="N60" s="175">
        <v>0</v>
      </c>
      <c r="O60" s="175">
        <v>0</v>
      </c>
      <c r="P60" s="175">
        <v>0</v>
      </c>
      <c r="Q60" s="175">
        <v>0</v>
      </c>
      <c r="R60" s="175">
        <v>0</v>
      </c>
    </row>
    <row r="61" spans="1:18" ht="15" thickBot="1" x14ac:dyDescent="0.4">
      <c r="A61" s="329"/>
      <c r="B61" s="330"/>
      <c r="C61" s="330"/>
      <c r="D61" s="15" t="s">
        <v>53</v>
      </c>
      <c r="E61" s="331"/>
      <c r="F61" s="331"/>
      <c r="G61" s="331"/>
      <c r="H61" s="331"/>
      <c r="I61" s="176"/>
      <c r="J61" s="176"/>
      <c r="K61" s="175"/>
      <c r="L61" s="175"/>
      <c r="M61" s="175"/>
      <c r="N61" s="175"/>
      <c r="O61" s="175"/>
      <c r="P61" s="175"/>
      <c r="Q61" s="175"/>
      <c r="R61" s="175"/>
    </row>
    <row r="62" spans="1:18" ht="15" thickBot="1" x14ac:dyDescent="0.4">
      <c r="A62" s="72" t="s">
        <v>321</v>
      </c>
      <c r="B62" s="23" t="s">
        <v>322</v>
      </c>
      <c r="C62" s="23" t="s">
        <v>323</v>
      </c>
      <c r="D62" s="24" t="s">
        <v>53</v>
      </c>
      <c r="E62" s="24" t="s">
        <v>23</v>
      </c>
      <c r="F62" s="181" t="s">
        <v>72</v>
      </c>
      <c r="G62" s="181"/>
      <c r="H62" s="181"/>
      <c r="I62" s="36" t="s">
        <v>42</v>
      </c>
      <c r="J62" s="3"/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</row>
    <row r="63" spans="1:18" ht="15" thickBot="1" x14ac:dyDescent="0.4">
      <c r="A63" s="329" t="s">
        <v>324</v>
      </c>
      <c r="B63" s="330" t="s">
        <v>325</v>
      </c>
      <c r="C63" s="330" t="s">
        <v>326</v>
      </c>
      <c r="D63" s="15" t="s">
        <v>53</v>
      </c>
      <c r="E63" s="331" t="s">
        <v>71</v>
      </c>
      <c r="F63" s="331" t="s">
        <v>72</v>
      </c>
      <c r="G63" s="331"/>
      <c r="H63" s="331"/>
      <c r="I63" s="176" t="s">
        <v>73</v>
      </c>
      <c r="J63" s="299"/>
      <c r="K63" s="175">
        <v>0</v>
      </c>
      <c r="L63" s="175">
        <v>0</v>
      </c>
      <c r="M63" s="175">
        <v>0</v>
      </c>
      <c r="N63" s="175">
        <v>0</v>
      </c>
      <c r="O63" s="175">
        <v>0</v>
      </c>
      <c r="P63" s="175">
        <v>0</v>
      </c>
      <c r="Q63" s="175">
        <v>0</v>
      </c>
      <c r="R63" s="175">
        <v>0</v>
      </c>
    </row>
    <row r="64" spans="1:18" ht="15" thickBot="1" x14ac:dyDescent="0.4">
      <c r="A64" s="329"/>
      <c r="B64" s="330"/>
      <c r="C64" s="330"/>
      <c r="D64" s="15" t="s">
        <v>320</v>
      </c>
      <c r="E64" s="331"/>
      <c r="F64" s="331"/>
      <c r="G64" s="331"/>
      <c r="H64" s="331"/>
      <c r="I64" s="176"/>
      <c r="J64" s="299"/>
      <c r="K64" s="175"/>
      <c r="L64" s="175"/>
      <c r="M64" s="175"/>
      <c r="N64" s="175"/>
      <c r="O64" s="175"/>
      <c r="P64" s="175"/>
      <c r="Q64" s="175"/>
      <c r="R64" s="175"/>
    </row>
    <row r="65" spans="1:18" ht="15" thickBot="1" x14ac:dyDescent="0.4">
      <c r="A65" s="329" t="s">
        <v>327</v>
      </c>
      <c r="B65" s="330" t="s">
        <v>328</v>
      </c>
      <c r="C65" s="330" t="s">
        <v>168</v>
      </c>
      <c r="D65" s="15" t="s">
        <v>329</v>
      </c>
      <c r="E65" s="331" t="s">
        <v>57</v>
      </c>
      <c r="F65" s="331" t="s">
        <v>330</v>
      </c>
      <c r="G65" s="331" t="s">
        <v>41</v>
      </c>
      <c r="H65" s="15" t="s">
        <v>18</v>
      </c>
      <c r="I65" s="176" t="s">
        <v>73</v>
      </c>
      <c r="J65" s="299"/>
      <c r="K65" s="175">
        <v>0</v>
      </c>
      <c r="L65" s="175">
        <v>0</v>
      </c>
      <c r="M65" s="175">
        <v>0</v>
      </c>
      <c r="N65" s="175">
        <v>0</v>
      </c>
      <c r="O65" s="175">
        <v>0</v>
      </c>
      <c r="P65" s="175">
        <v>0</v>
      </c>
      <c r="Q65" s="175">
        <v>0</v>
      </c>
      <c r="R65" s="175">
        <v>0</v>
      </c>
    </row>
    <row r="66" spans="1:18" ht="15" thickBot="1" x14ac:dyDescent="0.4">
      <c r="A66" s="329"/>
      <c r="B66" s="330"/>
      <c r="C66" s="330"/>
      <c r="D66" s="15" t="s">
        <v>47</v>
      </c>
      <c r="E66" s="331"/>
      <c r="F66" s="331"/>
      <c r="G66" s="331"/>
      <c r="H66" s="15" t="s">
        <v>30</v>
      </c>
      <c r="I66" s="176"/>
      <c r="J66" s="299"/>
      <c r="K66" s="175"/>
      <c r="L66" s="175"/>
      <c r="M66" s="175"/>
      <c r="N66" s="175"/>
      <c r="O66" s="175"/>
      <c r="P66" s="175"/>
      <c r="Q66" s="175"/>
      <c r="R66" s="175"/>
    </row>
    <row r="67" spans="1:18" ht="15" thickBot="1" x14ac:dyDescent="0.4">
      <c r="A67" s="329"/>
      <c r="B67" s="330"/>
      <c r="C67" s="330"/>
      <c r="D67" s="15" t="s">
        <v>204</v>
      </c>
      <c r="E67" s="331"/>
      <c r="F67" s="331"/>
      <c r="G67" s="331"/>
      <c r="H67" s="15" t="s">
        <v>19</v>
      </c>
      <c r="I67" s="176"/>
      <c r="J67" s="299"/>
      <c r="K67" s="175"/>
      <c r="L67" s="175"/>
      <c r="M67" s="175"/>
      <c r="N67" s="175"/>
      <c r="O67" s="175"/>
      <c r="P67" s="175"/>
      <c r="Q67" s="175"/>
      <c r="R67" s="175"/>
    </row>
    <row r="68" spans="1:18" ht="14.25" customHeight="1" thickBot="1" x14ac:dyDescent="0.4">
      <c r="A68" s="327" t="s">
        <v>331</v>
      </c>
      <c r="B68" s="328" t="s">
        <v>332</v>
      </c>
      <c r="C68" s="2" t="s">
        <v>333</v>
      </c>
      <c r="D68" s="301" t="s">
        <v>53</v>
      </c>
      <c r="E68" s="3" t="s">
        <v>39</v>
      </c>
      <c r="F68" s="181" t="s">
        <v>334</v>
      </c>
      <c r="G68" s="181" t="s">
        <v>41</v>
      </c>
      <c r="H68" s="24" t="s">
        <v>18</v>
      </c>
      <c r="I68" s="178" t="s">
        <v>42</v>
      </c>
      <c r="J68" s="178"/>
      <c r="K68" s="177"/>
      <c r="L68" s="177"/>
      <c r="M68" s="177"/>
      <c r="N68" s="177"/>
      <c r="O68" s="177"/>
      <c r="P68" s="177"/>
      <c r="Q68" s="177"/>
      <c r="R68" s="177"/>
    </row>
    <row r="69" spans="1:18" ht="28.5" thickBot="1" x14ac:dyDescent="0.4">
      <c r="A69" s="327"/>
      <c r="B69" s="328"/>
      <c r="C69" s="2" t="s">
        <v>335</v>
      </c>
      <c r="D69" s="301"/>
      <c r="E69" s="3" t="s">
        <v>57</v>
      </c>
      <c r="F69" s="181"/>
      <c r="G69" s="181"/>
      <c r="H69" s="24" t="s">
        <v>30</v>
      </c>
      <c r="I69" s="178"/>
      <c r="J69" s="178"/>
      <c r="K69" s="177"/>
      <c r="L69" s="177"/>
      <c r="M69" s="177"/>
      <c r="N69" s="177"/>
      <c r="O69" s="177"/>
      <c r="P69" s="177"/>
      <c r="Q69" s="177"/>
      <c r="R69" s="177"/>
    </row>
    <row r="70" spans="1:18" ht="15" thickBot="1" x14ac:dyDescent="0.4">
      <c r="A70" s="327"/>
      <c r="B70" s="328"/>
      <c r="C70" s="58"/>
      <c r="D70" s="301"/>
      <c r="E70" s="58"/>
      <c r="F70" s="181"/>
      <c r="G70" s="181"/>
      <c r="H70" s="24" t="s">
        <v>19</v>
      </c>
      <c r="I70" s="178"/>
      <c r="J70" s="178"/>
      <c r="K70" s="177"/>
      <c r="L70" s="177"/>
      <c r="M70" s="177"/>
      <c r="N70" s="177"/>
      <c r="O70" s="177"/>
      <c r="P70" s="177"/>
      <c r="Q70" s="177"/>
      <c r="R70" s="177"/>
    </row>
    <row r="72" spans="1:18" x14ac:dyDescent="0.35">
      <c r="I72" s="54" t="s">
        <v>675</v>
      </c>
      <c r="J72" s="66">
        <f>SUM(J5:J71)</f>
        <v>718</v>
      </c>
      <c r="K72" s="67">
        <v>0</v>
      </c>
      <c r="L72" s="67">
        <v>0</v>
      </c>
      <c r="M72" s="66"/>
      <c r="N72" s="66"/>
      <c r="O72" s="68">
        <f>SUM(O5:O71)</f>
        <v>-2.19</v>
      </c>
      <c r="P72" s="66"/>
      <c r="Q72" s="66"/>
      <c r="R72" s="68">
        <f>SUM(R5:R71)</f>
        <v>1.4279154607932616</v>
      </c>
    </row>
    <row r="73" spans="1:18" x14ac:dyDescent="0.35">
      <c r="A73" s="109" t="s">
        <v>713</v>
      </c>
      <c r="B73" s="337" t="s">
        <v>739</v>
      </c>
      <c r="C73" s="337"/>
      <c r="D73" s="337"/>
      <c r="E73" s="338"/>
      <c r="F73" s="338"/>
    </row>
    <row r="74" spans="1:18" x14ac:dyDescent="0.35">
      <c r="A74" s="109" t="s">
        <v>715</v>
      </c>
      <c r="B74" s="337" t="s">
        <v>740</v>
      </c>
      <c r="C74" s="337"/>
      <c r="D74" s="337"/>
      <c r="E74" s="338"/>
      <c r="F74" s="338"/>
    </row>
  </sheetData>
  <mergeCells count="371">
    <mergeCell ref="B74:F74"/>
    <mergeCell ref="B73:F73"/>
    <mergeCell ref="I1:I4"/>
    <mergeCell ref="I5:I8"/>
    <mergeCell ref="A1:A4"/>
    <mergeCell ref="B1:B4"/>
    <mergeCell ref="C1:C4"/>
    <mergeCell ref="E1:E4"/>
    <mergeCell ref="F1:H2"/>
    <mergeCell ref="H3:H4"/>
    <mergeCell ref="H9:H10"/>
    <mergeCell ref="D1:D4"/>
    <mergeCell ref="A11:A12"/>
    <mergeCell ref="B11:B12"/>
    <mergeCell ref="C11:C12"/>
    <mergeCell ref="E11:E12"/>
    <mergeCell ref="F11:F12"/>
    <mergeCell ref="G11:G12"/>
    <mergeCell ref="G5:G8"/>
    <mergeCell ref="A9:A10"/>
    <mergeCell ref="B9:B10"/>
    <mergeCell ref="C9:C10"/>
    <mergeCell ref="F9:F10"/>
    <mergeCell ref="G9:G10"/>
    <mergeCell ref="A5:A8"/>
    <mergeCell ref="B5:B8"/>
    <mergeCell ref="C5:C8"/>
    <mergeCell ref="D5:D8"/>
    <mergeCell ref="E5:E8"/>
    <mergeCell ref="F5:F8"/>
    <mergeCell ref="A17:A18"/>
    <mergeCell ref="B17:B18"/>
    <mergeCell ref="C17:C18"/>
    <mergeCell ref="D17:D18"/>
    <mergeCell ref="E17:E18"/>
    <mergeCell ref="F17:H18"/>
    <mergeCell ref="F13:H13"/>
    <mergeCell ref="A14:A16"/>
    <mergeCell ref="B14:B16"/>
    <mergeCell ref="C14:C16"/>
    <mergeCell ref="E14:E16"/>
    <mergeCell ref="F14:H16"/>
    <mergeCell ref="G19:G21"/>
    <mergeCell ref="A22:A24"/>
    <mergeCell ref="B22:B24"/>
    <mergeCell ref="D22:D24"/>
    <mergeCell ref="E22:E24"/>
    <mergeCell ref="F22:H24"/>
    <mergeCell ref="A19:A21"/>
    <mergeCell ref="B19:B21"/>
    <mergeCell ref="C19:C21"/>
    <mergeCell ref="D19:D21"/>
    <mergeCell ref="E19:E21"/>
    <mergeCell ref="F19:F21"/>
    <mergeCell ref="F27:H27"/>
    <mergeCell ref="A28:A30"/>
    <mergeCell ref="B28:B30"/>
    <mergeCell ref="E28:E30"/>
    <mergeCell ref="F28:F30"/>
    <mergeCell ref="G28:G30"/>
    <mergeCell ref="A25:A26"/>
    <mergeCell ref="B25:B26"/>
    <mergeCell ref="C25:C26"/>
    <mergeCell ref="E25:E26"/>
    <mergeCell ref="F25:F26"/>
    <mergeCell ref="G25:G26"/>
    <mergeCell ref="A31:A33"/>
    <mergeCell ref="B31:B33"/>
    <mergeCell ref="F31:F33"/>
    <mergeCell ref="G31:G33"/>
    <mergeCell ref="A34:A36"/>
    <mergeCell ref="B34:B36"/>
    <mergeCell ref="C34:C36"/>
    <mergeCell ref="F34:F36"/>
    <mergeCell ref="G34:G36"/>
    <mergeCell ref="A41:A44"/>
    <mergeCell ref="B41:B44"/>
    <mergeCell ref="C41:C44"/>
    <mergeCell ref="E41:E44"/>
    <mergeCell ref="F41:F44"/>
    <mergeCell ref="G41:G44"/>
    <mergeCell ref="A37:A40"/>
    <mergeCell ref="B37:B40"/>
    <mergeCell ref="C37:C40"/>
    <mergeCell ref="E37:E40"/>
    <mergeCell ref="F37:F40"/>
    <mergeCell ref="G37:G40"/>
    <mergeCell ref="A49:A50"/>
    <mergeCell ref="B49:B50"/>
    <mergeCell ref="D49:D50"/>
    <mergeCell ref="F49:H50"/>
    <mergeCell ref="A51:A53"/>
    <mergeCell ref="B51:B53"/>
    <mergeCell ref="F51:F53"/>
    <mergeCell ref="G51:G53"/>
    <mergeCell ref="A45:A46"/>
    <mergeCell ref="B45:B46"/>
    <mergeCell ref="F45:H46"/>
    <mergeCell ref="A47:A48"/>
    <mergeCell ref="B47:B48"/>
    <mergeCell ref="E47:E48"/>
    <mergeCell ref="F47:H48"/>
    <mergeCell ref="B60:B61"/>
    <mergeCell ref="C60:C61"/>
    <mergeCell ref="E60:E61"/>
    <mergeCell ref="F60:H61"/>
    <mergeCell ref="A54:A55"/>
    <mergeCell ref="B54:B55"/>
    <mergeCell ref="F54:H55"/>
    <mergeCell ref="A56:A57"/>
    <mergeCell ref="B56:B57"/>
    <mergeCell ref="D56:D57"/>
    <mergeCell ref="E56:E57"/>
    <mergeCell ref="F56:H57"/>
    <mergeCell ref="I54:I55"/>
    <mergeCell ref="A68:A70"/>
    <mergeCell ref="B68:B70"/>
    <mergeCell ref="D68:D70"/>
    <mergeCell ref="F68:F70"/>
    <mergeCell ref="G68:G70"/>
    <mergeCell ref="A65:A67"/>
    <mergeCell ref="B65:B67"/>
    <mergeCell ref="C65:C67"/>
    <mergeCell ref="E65:E67"/>
    <mergeCell ref="F65:F67"/>
    <mergeCell ref="G65:G67"/>
    <mergeCell ref="F62:H62"/>
    <mergeCell ref="A63:A64"/>
    <mergeCell ref="B63:B64"/>
    <mergeCell ref="C63:C64"/>
    <mergeCell ref="E63:E64"/>
    <mergeCell ref="F63:H64"/>
    <mergeCell ref="A58:A59"/>
    <mergeCell ref="B58:B59"/>
    <mergeCell ref="D58:D59"/>
    <mergeCell ref="E58:E59"/>
    <mergeCell ref="F58:H59"/>
    <mergeCell ref="A60:A61"/>
    <mergeCell ref="I68:I70"/>
    <mergeCell ref="I60:I61"/>
    <mergeCell ref="I63:I64"/>
    <mergeCell ref="I65:I67"/>
    <mergeCell ref="G3:G4"/>
    <mergeCell ref="F3:F4"/>
    <mergeCell ref="I9:I10"/>
    <mergeCell ref="I11:I12"/>
    <mergeCell ref="I19:I21"/>
    <mergeCell ref="I22:I24"/>
    <mergeCell ref="I25:I26"/>
    <mergeCell ref="I31:I33"/>
    <mergeCell ref="I34:I36"/>
    <mergeCell ref="I45:I46"/>
    <mergeCell ref="I47:I48"/>
    <mergeCell ref="I49:I50"/>
    <mergeCell ref="I56:I57"/>
    <mergeCell ref="I58:I59"/>
    <mergeCell ref="I17:I18"/>
    <mergeCell ref="I14:I16"/>
    <mergeCell ref="I28:I30"/>
    <mergeCell ref="I37:I40"/>
    <mergeCell ref="I41:I44"/>
    <mergeCell ref="I51:I53"/>
    <mergeCell ref="J1:J3"/>
    <mergeCell ref="K1:R3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J14:J16"/>
    <mergeCell ref="K14:K16"/>
    <mergeCell ref="L14:L16"/>
    <mergeCell ref="M14:M16"/>
    <mergeCell ref="N14:N16"/>
    <mergeCell ref="O14:O16"/>
    <mergeCell ref="P14:P16"/>
    <mergeCell ref="Q14:Q16"/>
    <mergeCell ref="R14:R16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J19:J21"/>
    <mergeCell ref="K19:K21"/>
    <mergeCell ref="L19:L21"/>
    <mergeCell ref="M19:M21"/>
    <mergeCell ref="N19:N21"/>
    <mergeCell ref="O19:O21"/>
    <mergeCell ref="P19:P21"/>
    <mergeCell ref="Q19:Q21"/>
    <mergeCell ref="R19:R21"/>
    <mergeCell ref="J22:J24"/>
    <mergeCell ref="K22:K24"/>
    <mergeCell ref="L22:L24"/>
    <mergeCell ref="M22:M24"/>
    <mergeCell ref="N22:N24"/>
    <mergeCell ref="O22:O24"/>
    <mergeCell ref="P22:P24"/>
    <mergeCell ref="Q22:Q24"/>
    <mergeCell ref="R22:R24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J28:J30"/>
    <mergeCell ref="K28:K30"/>
    <mergeCell ref="L28:L30"/>
    <mergeCell ref="M28:M30"/>
    <mergeCell ref="N28:N30"/>
    <mergeCell ref="O28:O30"/>
    <mergeCell ref="P28:P30"/>
    <mergeCell ref="Q28:Q30"/>
    <mergeCell ref="R28:R30"/>
    <mergeCell ref="J31:J33"/>
    <mergeCell ref="K31:K33"/>
    <mergeCell ref="L31:L33"/>
    <mergeCell ref="M31:M33"/>
    <mergeCell ref="N31:N33"/>
    <mergeCell ref="O31:O33"/>
    <mergeCell ref="P31:P33"/>
    <mergeCell ref="Q31:Q33"/>
    <mergeCell ref="R31:R33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J37:J40"/>
    <mergeCell ref="K37:K40"/>
    <mergeCell ref="L37:L40"/>
    <mergeCell ref="M37:M40"/>
    <mergeCell ref="N37:N40"/>
    <mergeCell ref="O37:O40"/>
    <mergeCell ref="P37:P40"/>
    <mergeCell ref="Q37:Q40"/>
    <mergeCell ref="R37:R40"/>
    <mergeCell ref="J41:J44"/>
    <mergeCell ref="K41:K44"/>
    <mergeCell ref="L41:L44"/>
    <mergeCell ref="M41:M44"/>
    <mergeCell ref="N41:N44"/>
    <mergeCell ref="O41:O44"/>
    <mergeCell ref="P41:P44"/>
    <mergeCell ref="Q41:Q44"/>
    <mergeCell ref="R41:R44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J49:J53"/>
    <mergeCell ref="K49:K53"/>
    <mergeCell ref="L49:L53"/>
    <mergeCell ref="M49:M53"/>
    <mergeCell ref="N49:N53"/>
    <mergeCell ref="O49:O53"/>
    <mergeCell ref="P49:P53"/>
    <mergeCell ref="Q49:Q53"/>
    <mergeCell ref="R49:R53"/>
    <mergeCell ref="J54:J55"/>
    <mergeCell ref="K54:K55"/>
    <mergeCell ref="L54:L55"/>
    <mergeCell ref="M54:M55"/>
    <mergeCell ref="N54:N55"/>
    <mergeCell ref="O54:O55"/>
    <mergeCell ref="P54:P55"/>
    <mergeCell ref="Q54:Q55"/>
    <mergeCell ref="R54:R55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J63:J64"/>
    <mergeCell ref="K63:K64"/>
    <mergeCell ref="L63:L64"/>
    <mergeCell ref="M63:M64"/>
    <mergeCell ref="N63:N64"/>
    <mergeCell ref="O63:O64"/>
    <mergeCell ref="P63:P64"/>
    <mergeCell ref="Q63:Q64"/>
    <mergeCell ref="R63:R64"/>
    <mergeCell ref="J65:J67"/>
    <mergeCell ref="K65:K67"/>
    <mergeCell ref="L65:L67"/>
    <mergeCell ref="M65:M67"/>
    <mergeCell ref="N65:N67"/>
    <mergeCell ref="O65:O67"/>
    <mergeCell ref="P65:P67"/>
    <mergeCell ref="Q65:Q67"/>
    <mergeCell ref="R65:R67"/>
    <mergeCell ref="J68:J70"/>
    <mergeCell ref="K68:K70"/>
    <mergeCell ref="L68:L70"/>
    <mergeCell ref="M68:M70"/>
    <mergeCell ref="N68:N70"/>
    <mergeCell ref="O68:O70"/>
    <mergeCell ref="P68:P70"/>
    <mergeCell ref="Q68:Q70"/>
    <mergeCell ref="R68:R7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4"/>
  <sheetViews>
    <sheetView zoomScaleNormal="100" workbookViewId="0">
      <pane xSplit="17730" ySplit="2600" topLeftCell="K42" activePane="bottomRight"/>
      <selection sqref="A1:A3"/>
      <selection pane="topRight" activeCell="R5" sqref="R5:R9"/>
      <selection pane="bottomLeft" activeCell="A53" sqref="A53:D54"/>
      <selection pane="bottomRight" activeCell="O66" sqref="O66"/>
    </sheetView>
  </sheetViews>
  <sheetFormatPr defaultRowHeight="14.5" x14ac:dyDescent="0.35"/>
  <cols>
    <col min="2" max="2" width="42" style="74" customWidth="1"/>
    <col min="3" max="3" width="48.08984375" style="45" customWidth="1"/>
    <col min="9" max="9" width="24.26953125" style="69" customWidth="1"/>
    <col min="10" max="10" width="16.453125" customWidth="1"/>
    <col min="11" max="11" width="15.7265625" customWidth="1"/>
    <col min="15" max="15" width="10" customWidth="1"/>
    <col min="16" max="16" width="10.26953125" customWidth="1"/>
    <col min="18" max="18" width="10.7265625" customWidth="1"/>
  </cols>
  <sheetData>
    <row r="1" spans="1:18" ht="15" thickBot="1" x14ac:dyDescent="0.4">
      <c r="A1" s="237" t="s">
        <v>0</v>
      </c>
      <c r="B1" s="351" t="s">
        <v>336</v>
      </c>
      <c r="C1" s="349" t="s">
        <v>196</v>
      </c>
      <c r="D1" s="339" t="s">
        <v>337</v>
      </c>
      <c r="E1" s="349" t="s">
        <v>338</v>
      </c>
      <c r="F1" s="349" t="s">
        <v>339</v>
      </c>
      <c r="G1" s="349"/>
      <c r="H1" s="349"/>
      <c r="I1" s="236" t="s">
        <v>6</v>
      </c>
      <c r="J1" s="345" t="s">
        <v>663</v>
      </c>
      <c r="K1" s="316" t="s">
        <v>664</v>
      </c>
      <c r="L1" s="316"/>
      <c r="M1" s="316"/>
      <c r="N1" s="316"/>
      <c r="O1" s="316"/>
      <c r="P1" s="316"/>
      <c r="Q1" s="316"/>
      <c r="R1" s="316"/>
    </row>
    <row r="2" spans="1:18" ht="15" thickBot="1" x14ac:dyDescent="0.4">
      <c r="A2" s="350"/>
      <c r="B2" s="351"/>
      <c r="C2" s="349"/>
      <c r="D2" s="339"/>
      <c r="E2" s="349"/>
      <c r="F2" s="357" t="s">
        <v>697</v>
      </c>
      <c r="G2" s="357" t="s">
        <v>698</v>
      </c>
      <c r="H2" s="349" t="s">
        <v>200</v>
      </c>
      <c r="I2" s="236"/>
      <c r="J2" s="345"/>
      <c r="K2" s="316"/>
      <c r="L2" s="316"/>
      <c r="M2" s="316"/>
      <c r="N2" s="316"/>
      <c r="O2" s="316"/>
      <c r="P2" s="316"/>
      <c r="Q2" s="316"/>
      <c r="R2" s="316"/>
    </row>
    <row r="3" spans="1:18" ht="15" thickBot="1" x14ac:dyDescent="0.4">
      <c r="A3" s="238"/>
      <c r="B3" s="351"/>
      <c r="C3" s="349"/>
      <c r="D3" s="339"/>
      <c r="E3" s="349"/>
      <c r="F3" s="298"/>
      <c r="G3" s="298"/>
      <c r="H3" s="349"/>
      <c r="I3" s="236"/>
      <c r="J3" s="345"/>
      <c r="K3" s="315" t="s">
        <v>666</v>
      </c>
      <c r="L3" s="315" t="s">
        <v>667</v>
      </c>
      <c r="M3" s="315" t="s">
        <v>751</v>
      </c>
      <c r="N3" s="315" t="s">
        <v>669</v>
      </c>
      <c r="O3" s="315" t="s">
        <v>670</v>
      </c>
      <c r="P3" s="315" t="s">
        <v>671</v>
      </c>
      <c r="Q3" s="315" t="s">
        <v>672</v>
      </c>
      <c r="R3" s="315" t="s">
        <v>752</v>
      </c>
    </row>
    <row r="4" spans="1:18" ht="69" customHeight="1" thickBot="1" x14ac:dyDescent="0.4">
      <c r="A4" s="254" t="s">
        <v>340</v>
      </c>
      <c r="B4" s="347" t="s">
        <v>341</v>
      </c>
      <c r="C4" s="9" t="s">
        <v>342</v>
      </c>
      <c r="D4" s="346" t="s">
        <v>343</v>
      </c>
      <c r="E4" s="346" t="s">
        <v>23</v>
      </c>
      <c r="F4" s="346"/>
      <c r="G4" s="358"/>
      <c r="H4" s="9" t="s">
        <v>19</v>
      </c>
      <c r="I4" s="236" t="s">
        <v>344</v>
      </c>
      <c r="J4" s="70" t="s">
        <v>665</v>
      </c>
      <c r="K4" s="175"/>
      <c r="L4" s="175"/>
      <c r="M4" s="175"/>
      <c r="N4" s="175"/>
      <c r="O4" s="175"/>
      <c r="P4" s="175"/>
      <c r="Q4" s="175"/>
      <c r="R4" s="175"/>
    </row>
    <row r="5" spans="1:18" ht="15" thickBot="1" x14ac:dyDescent="0.4">
      <c r="A5" s="348"/>
      <c r="B5" s="347"/>
      <c r="C5" s="9" t="s">
        <v>345</v>
      </c>
      <c r="D5" s="346"/>
      <c r="E5" s="346"/>
      <c r="F5" s="346"/>
      <c r="G5" s="358"/>
      <c r="H5" s="9" t="s">
        <v>18</v>
      </c>
      <c r="I5" s="236"/>
      <c r="J5" s="344" t="s">
        <v>680</v>
      </c>
      <c r="K5" s="175">
        <v>0</v>
      </c>
      <c r="L5" s="175">
        <v>0</v>
      </c>
      <c r="M5" s="175">
        <v>0</v>
      </c>
      <c r="N5" s="175">
        <v>0</v>
      </c>
      <c r="O5" s="175">
        <v>0</v>
      </c>
      <c r="P5" s="175">
        <v>0</v>
      </c>
      <c r="Q5" s="175">
        <v>0</v>
      </c>
      <c r="R5" s="182">
        <f>36.12/135.9187</f>
        <v>0.26574709734569268</v>
      </c>
    </row>
    <row r="6" spans="1:18" ht="15" thickBot="1" x14ac:dyDescent="0.4">
      <c r="A6" s="348"/>
      <c r="B6" s="347"/>
      <c r="C6" s="9" t="s">
        <v>346</v>
      </c>
      <c r="D6" s="346"/>
      <c r="E6" s="346"/>
      <c r="F6" s="346"/>
      <c r="G6" s="358"/>
      <c r="H6" s="44"/>
      <c r="I6" s="236"/>
      <c r="J6" s="344"/>
      <c r="K6" s="175"/>
      <c r="L6" s="175"/>
      <c r="M6" s="175"/>
      <c r="N6" s="175"/>
      <c r="O6" s="175"/>
      <c r="P6" s="175"/>
      <c r="Q6" s="175"/>
      <c r="R6" s="182"/>
    </row>
    <row r="7" spans="1:18" ht="15" thickBot="1" x14ac:dyDescent="0.4">
      <c r="A7" s="348"/>
      <c r="B7" s="347"/>
      <c r="C7" s="9" t="s">
        <v>347</v>
      </c>
      <c r="D7" s="346"/>
      <c r="E7" s="346"/>
      <c r="F7" s="346"/>
      <c r="G7" s="358"/>
      <c r="H7" s="44"/>
      <c r="I7" s="236"/>
      <c r="J7" s="344"/>
      <c r="K7" s="175"/>
      <c r="L7" s="175"/>
      <c r="M7" s="175"/>
      <c r="N7" s="175"/>
      <c r="O7" s="175"/>
      <c r="P7" s="175"/>
      <c r="Q7" s="175"/>
      <c r="R7" s="182"/>
    </row>
    <row r="8" spans="1:18" ht="15" thickBot="1" x14ac:dyDescent="0.4">
      <c r="A8" s="348"/>
      <c r="B8" s="347"/>
      <c r="C8" s="9" t="s">
        <v>348</v>
      </c>
      <c r="D8" s="346"/>
      <c r="E8" s="346"/>
      <c r="F8" s="346"/>
      <c r="G8" s="358"/>
      <c r="H8" s="44"/>
      <c r="I8" s="236"/>
      <c r="J8" s="344"/>
      <c r="K8" s="175"/>
      <c r="L8" s="175"/>
      <c r="M8" s="175"/>
      <c r="N8" s="175"/>
      <c r="O8" s="175"/>
      <c r="P8" s="175"/>
      <c r="Q8" s="175"/>
      <c r="R8" s="182"/>
    </row>
    <row r="9" spans="1:18" ht="44.25" customHeight="1" thickBot="1" x14ac:dyDescent="0.4">
      <c r="A9" s="286"/>
      <c r="B9" s="347"/>
      <c r="C9" s="9" t="s">
        <v>349</v>
      </c>
      <c r="D9" s="346"/>
      <c r="E9" s="346"/>
      <c r="F9" s="346"/>
      <c r="G9" s="358"/>
      <c r="H9" s="44"/>
      <c r="I9" s="236"/>
      <c r="J9" s="344"/>
      <c r="K9" s="175"/>
      <c r="L9" s="175"/>
      <c r="M9" s="175"/>
      <c r="N9" s="175"/>
      <c r="O9" s="175"/>
      <c r="P9" s="175"/>
      <c r="Q9" s="175"/>
      <c r="R9" s="182"/>
    </row>
    <row r="10" spans="1:18" ht="42.75" customHeight="1" thickBot="1" x14ac:dyDescent="0.4">
      <c r="A10" s="254" t="s">
        <v>350</v>
      </c>
      <c r="B10" s="347" t="s">
        <v>351</v>
      </c>
      <c r="C10" s="9" t="s">
        <v>352</v>
      </c>
      <c r="D10" s="9" t="s">
        <v>53</v>
      </c>
      <c r="E10" s="346" t="s">
        <v>308</v>
      </c>
      <c r="F10" s="346" t="s">
        <v>353</v>
      </c>
      <c r="G10" s="346" t="s">
        <v>353</v>
      </c>
      <c r="H10" s="346" t="s">
        <v>18</v>
      </c>
      <c r="I10" s="175" t="s">
        <v>344</v>
      </c>
      <c r="J10" s="344" t="s">
        <v>681</v>
      </c>
      <c r="K10" s="175">
        <v>0</v>
      </c>
      <c r="L10" s="175">
        <v>0</v>
      </c>
      <c r="M10" s="175">
        <v>0</v>
      </c>
      <c r="N10" s="175">
        <v>0</v>
      </c>
      <c r="O10" s="175">
        <v>0</v>
      </c>
      <c r="P10" s="175">
        <v>0</v>
      </c>
      <c r="Q10" s="175">
        <v>0</v>
      </c>
      <c r="R10" s="182">
        <f>4.48/135.9187</f>
        <v>3.2960880290938632E-2</v>
      </c>
    </row>
    <row r="11" spans="1:18" ht="28.5" thickBot="1" x14ac:dyDescent="0.4">
      <c r="A11" s="348"/>
      <c r="B11" s="347"/>
      <c r="C11" s="9" t="s">
        <v>354</v>
      </c>
      <c r="D11" s="9" t="s">
        <v>355</v>
      </c>
      <c r="E11" s="346"/>
      <c r="F11" s="346"/>
      <c r="G11" s="346"/>
      <c r="H11" s="346"/>
      <c r="I11" s="175"/>
      <c r="J11" s="344"/>
      <c r="K11" s="175"/>
      <c r="L11" s="175"/>
      <c r="M11" s="175"/>
      <c r="N11" s="175"/>
      <c r="O11" s="175"/>
      <c r="P11" s="175"/>
      <c r="Q11" s="175"/>
      <c r="R11" s="182"/>
    </row>
    <row r="12" spans="1:18" ht="28.5" thickBot="1" x14ac:dyDescent="0.4">
      <c r="A12" s="348"/>
      <c r="B12" s="347"/>
      <c r="C12" s="9" t="s">
        <v>356</v>
      </c>
      <c r="D12" s="9" t="s">
        <v>89</v>
      </c>
      <c r="E12" s="346"/>
      <c r="F12" s="346"/>
      <c r="G12" s="346"/>
      <c r="H12" s="346"/>
      <c r="I12" s="175"/>
      <c r="J12" s="344"/>
      <c r="K12" s="175"/>
      <c r="L12" s="175"/>
      <c r="M12" s="175"/>
      <c r="N12" s="175"/>
      <c r="O12" s="175"/>
      <c r="P12" s="175"/>
      <c r="Q12" s="175"/>
      <c r="R12" s="182"/>
    </row>
    <row r="13" spans="1:18" ht="15" thickBot="1" x14ac:dyDescent="0.4">
      <c r="A13" s="286"/>
      <c r="B13" s="347"/>
      <c r="C13" s="44"/>
      <c r="D13" s="9" t="s">
        <v>357</v>
      </c>
      <c r="E13" s="346"/>
      <c r="F13" s="346"/>
      <c r="G13" s="346"/>
      <c r="H13" s="346"/>
      <c r="I13" s="175"/>
      <c r="J13" s="344"/>
      <c r="K13" s="175"/>
      <c r="L13" s="175"/>
      <c r="M13" s="175"/>
      <c r="N13" s="175"/>
      <c r="O13" s="175"/>
      <c r="P13" s="175"/>
      <c r="Q13" s="175"/>
      <c r="R13" s="182"/>
    </row>
    <row r="14" spans="1:18" ht="28.5" thickBot="1" x14ac:dyDescent="0.4">
      <c r="A14" s="254" t="s">
        <v>358</v>
      </c>
      <c r="B14" s="347" t="s">
        <v>359</v>
      </c>
      <c r="C14" s="9" t="s">
        <v>360</v>
      </c>
      <c r="D14" s="9" t="s">
        <v>53</v>
      </c>
      <c r="E14" s="346" t="s">
        <v>308</v>
      </c>
      <c r="F14" s="346" t="s">
        <v>361</v>
      </c>
      <c r="G14" s="346" t="s">
        <v>362</v>
      </c>
      <c r="H14" s="9" t="s">
        <v>18</v>
      </c>
      <c r="I14" s="175" t="s">
        <v>366</v>
      </c>
      <c r="J14" s="344" t="s">
        <v>680</v>
      </c>
      <c r="K14" s="175">
        <v>0</v>
      </c>
      <c r="L14" s="175">
        <v>0</v>
      </c>
      <c r="M14" s="175">
        <v>0</v>
      </c>
      <c r="N14" s="175">
        <v>0</v>
      </c>
      <c r="O14" s="175">
        <v>0</v>
      </c>
      <c r="P14" s="175">
        <v>0</v>
      </c>
      <c r="Q14" s="175">
        <v>0</v>
      </c>
      <c r="R14" s="182">
        <f>36.12/135.9187</f>
        <v>0.26574709734569268</v>
      </c>
    </row>
    <row r="15" spans="1:18" ht="56.5" thickBot="1" x14ac:dyDescent="0.4">
      <c r="A15" s="348"/>
      <c r="B15" s="347"/>
      <c r="C15" s="9" t="s">
        <v>363</v>
      </c>
      <c r="D15" s="9" t="s">
        <v>364</v>
      </c>
      <c r="E15" s="346"/>
      <c r="F15" s="346"/>
      <c r="G15" s="346"/>
      <c r="H15" s="9" t="s">
        <v>19</v>
      </c>
      <c r="I15" s="175"/>
      <c r="J15" s="344"/>
      <c r="K15" s="175"/>
      <c r="L15" s="175"/>
      <c r="M15" s="175"/>
      <c r="N15" s="175"/>
      <c r="O15" s="175"/>
      <c r="P15" s="175"/>
      <c r="Q15" s="175"/>
      <c r="R15" s="182"/>
    </row>
    <row r="16" spans="1:18" ht="28.5" thickBot="1" x14ac:dyDescent="0.4">
      <c r="A16" s="348"/>
      <c r="B16" s="347"/>
      <c r="C16" s="9" t="s">
        <v>365</v>
      </c>
      <c r="D16" s="44"/>
      <c r="E16" s="346"/>
      <c r="F16" s="346"/>
      <c r="G16" s="346"/>
      <c r="H16" s="44"/>
      <c r="I16" s="175"/>
      <c r="J16" s="344"/>
      <c r="K16" s="175"/>
      <c r="L16" s="175"/>
      <c r="M16" s="175"/>
      <c r="N16" s="175"/>
      <c r="O16" s="175"/>
      <c r="P16" s="175"/>
      <c r="Q16" s="175"/>
      <c r="R16" s="182"/>
    </row>
    <row r="17" spans="1:18" ht="28.5" customHeight="1" thickBot="1" x14ac:dyDescent="0.4">
      <c r="A17" s="348"/>
      <c r="B17" s="347"/>
      <c r="C17" s="346" t="s">
        <v>367</v>
      </c>
      <c r="D17" s="9" t="s">
        <v>53</v>
      </c>
      <c r="E17" s="346" t="s">
        <v>308</v>
      </c>
      <c r="F17" s="346" t="s">
        <v>368</v>
      </c>
      <c r="G17" s="346" t="s">
        <v>368</v>
      </c>
      <c r="H17" s="346" t="s">
        <v>18</v>
      </c>
      <c r="I17" s="175" t="s">
        <v>366</v>
      </c>
      <c r="J17" s="344"/>
      <c r="K17" s="175"/>
      <c r="L17" s="175"/>
      <c r="M17" s="175"/>
      <c r="N17" s="175"/>
      <c r="O17" s="175"/>
      <c r="P17" s="175"/>
      <c r="Q17" s="175"/>
      <c r="R17" s="182"/>
    </row>
    <row r="18" spans="1:18" ht="28.5" thickBot="1" x14ac:dyDescent="0.4">
      <c r="A18" s="286"/>
      <c r="B18" s="347"/>
      <c r="C18" s="346"/>
      <c r="D18" s="9" t="s">
        <v>369</v>
      </c>
      <c r="E18" s="346"/>
      <c r="F18" s="346"/>
      <c r="G18" s="346"/>
      <c r="H18" s="346"/>
      <c r="I18" s="175"/>
      <c r="J18" s="344"/>
      <c r="K18" s="175"/>
      <c r="L18" s="175"/>
      <c r="M18" s="175"/>
      <c r="N18" s="175"/>
      <c r="O18" s="175"/>
      <c r="P18" s="175"/>
      <c r="Q18" s="175"/>
      <c r="R18" s="182"/>
    </row>
    <row r="19" spans="1:18" ht="57" customHeight="1" thickBot="1" x14ac:dyDescent="0.4">
      <c r="A19" s="244" t="s">
        <v>370</v>
      </c>
      <c r="B19" s="328" t="s">
        <v>371</v>
      </c>
      <c r="C19" s="301" t="s">
        <v>372</v>
      </c>
      <c r="D19" s="3" t="s">
        <v>53</v>
      </c>
      <c r="E19" s="301" t="s">
        <v>373</v>
      </c>
      <c r="F19" s="301" t="s">
        <v>72</v>
      </c>
      <c r="G19" s="301"/>
      <c r="H19" s="301"/>
      <c r="I19" s="175" t="s">
        <v>374</v>
      </c>
      <c r="J19" s="343" t="s">
        <v>682</v>
      </c>
      <c r="K19" s="175">
        <v>0</v>
      </c>
      <c r="L19" s="175">
        <v>0</v>
      </c>
      <c r="M19" s="175">
        <v>1</v>
      </c>
      <c r="N19" s="175">
        <v>0</v>
      </c>
      <c r="O19" s="175">
        <v>0</v>
      </c>
      <c r="P19" s="175">
        <v>0</v>
      </c>
      <c r="Q19" s="175">
        <v>0</v>
      </c>
      <c r="R19" s="175">
        <v>0</v>
      </c>
    </row>
    <row r="20" spans="1:18" ht="28.5" thickBot="1" x14ac:dyDescent="0.4">
      <c r="A20" s="245"/>
      <c r="B20" s="328"/>
      <c r="C20" s="301"/>
      <c r="D20" s="3" t="s">
        <v>89</v>
      </c>
      <c r="E20" s="301"/>
      <c r="F20" s="301"/>
      <c r="G20" s="301"/>
      <c r="H20" s="301"/>
      <c r="I20" s="175"/>
      <c r="J20" s="343"/>
      <c r="K20" s="175"/>
      <c r="L20" s="175"/>
      <c r="M20" s="175"/>
      <c r="N20" s="175"/>
      <c r="O20" s="175"/>
      <c r="P20" s="175"/>
      <c r="Q20" s="175"/>
      <c r="R20" s="175"/>
    </row>
    <row r="21" spans="1:18" ht="71.25" customHeight="1" thickBot="1" x14ac:dyDescent="0.4">
      <c r="A21" s="244" t="s">
        <v>375</v>
      </c>
      <c r="B21" s="328" t="s">
        <v>376</v>
      </c>
      <c r="C21" s="301" t="s">
        <v>377</v>
      </c>
      <c r="D21" s="3" t="s">
        <v>53</v>
      </c>
      <c r="E21" s="301" t="s">
        <v>57</v>
      </c>
      <c r="F21" s="301"/>
      <c r="G21" s="332"/>
      <c r="H21" s="3" t="s">
        <v>30</v>
      </c>
      <c r="I21" s="175" t="s">
        <v>378</v>
      </c>
      <c r="J21" s="343" t="s">
        <v>682</v>
      </c>
      <c r="K21" s="175">
        <v>0</v>
      </c>
      <c r="L21" s="175">
        <v>0</v>
      </c>
      <c r="M21" s="175">
        <v>0</v>
      </c>
      <c r="N21" s="175">
        <v>0</v>
      </c>
      <c r="O21" s="175">
        <v>0</v>
      </c>
      <c r="P21" s="175">
        <v>0</v>
      </c>
      <c r="Q21" s="175">
        <v>0</v>
      </c>
      <c r="R21" s="175">
        <v>0</v>
      </c>
    </row>
    <row r="22" spans="1:18" ht="70.5" thickBot="1" x14ac:dyDescent="0.4">
      <c r="A22" s="245"/>
      <c r="B22" s="328"/>
      <c r="C22" s="301"/>
      <c r="D22" s="3" t="s">
        <v>379</v>
      </c>
      <c r="E22" s="301"/>
      <c r="F22" s="301"/>
      <c r="G22" s="332"/>
      <c r="H22" s="3" t="s">
        <v>19</v>
      </c>
      <c r="I22" s="175"/>
      <c r="J22" s="343"/>
      <c r="K22" s="175"/>
      <c r="L22" s="175"/>
      <c r="M22" s="175"/>
      <c r="N22" s="175"/>
      <c r="O22" s="175"/>
      <c r="P22" s="175"/>
      <c r="Q22" s="175"/>
      <c r="R22" s="175"/>
    </row>
    <row r="23" spans="1:18" ht="57" customHeight="1" thickBot="1" x14ac:dyDescent="0.4">
      <c r="A23" s="244" t="s">
        <v>380</v>
      </c>
      <c r="B23" s="328" t="s">
        <v>381</v>
      </c>
      <c r="C23" s="301" t="s">
        <v>382</v>
      </c>
      <c r="D23" s="3" t="s">
        <v>53</v>
      </c>
      <c r="E23" s="301" t="s">
        <v>13</v>
      </c>
      <c r="F23" s="3" t="s">
        <v>383</v>
      </c>
      <c r="G23" s="3" t="s">
        <v>383</v>
      </c>
      <c r="H23" s="3" t="s">
        <v>18</v>
      </c>
      <c r="I23" s="175" t="s">
        <v>374</v>
      </c>
      <c r="J23" s="343" t="s">
        <v>682</v>
      </c>
      <c r="K23" s="175">
        <v>0</v>
      </c>
      <c r="L23" s="175">
        <v>0</v>
      </c>
      <c r="M23" s="175">
        <v>1</v>
      </c>
      <c r="N23" s="175">
        <v>0</v>
      </c>
      <c r="O23" s="175">
        <v>0</v>
      </c>
      <c r="P23" s="175">
        <v>0</v>
      </c>
      <c r="Q23" s="175">
        <v>0</v>
      </c>
      <c r="R23" s="175">
        <v>0</v>
      </c>
    </row>
    <row r="24" spans="1:18" ht="15" thickBot="1" x14ac:dyDescent="0.4">
      <c r="A24" s="271"/>
      <c r="B24" s="328"/>
      <c r="C24" s="301"/>
      <c r="D24" s="3" t="s">
        <v>46</v>
      </c>
      <c r="E24" s="301"/>
      <c r="F24" s="3" t="s">
        <v>384</v>
      </c>
      <c r="G24" s="3" t="s">
        <v>384</v>
      </c>
      <c r="H24" s="3" t="s">
        <v>19</v>
      </c>
      <c r="I24" s="175"/>
      <c r="J24" s="343"/>
      <c r="K24" s="175"/>
      <c r="L24" s="175"/>
      <c r="M24" s="175"/>
      <c r="N24" s="175"/>
      <c r="O24" s="175"/>
      <c r="P24" s="175"/>
      <c r="Q24" s="175"/>
      <c r="R24" s="175"/>
    </row>
    <row r="25" spans="1:18" ht="28.5" thickBot="1" x14ac:dyDescent="0.4">
      <c r="A25" s="271"/>
      <c r="B25" s="328"/>
      <c r="C25" s="301"/>
      <c r="D25" s="3" t="s">
        <v>89</v>
      </c>
      <c r="E25" s="301"/>
      <c r="F25" s="37"/>
      <c r="G25" s="37"/>
      <c r="H25" s="37"/>
      <c r="I25" s="175"/>
      <c r="J25" s="343"/>
      <c r="K25" s="175"/>
      <c r="L25" s="175"/>
      <c r="M25" s="175"/>
      <c r="N25" s="175"/>
      <c r="O25" s="175"/>
      <c r="P25" s="175"/>
      <c r="Q25" s="175"/>
      <c r="R25" s="175"/>
    </row>
    <row r="26" spans="1:18" ht="70.5" thickBot="1" x14ac:dyDescent="0.4">
      <c r="A26" s="245"/>
      <c r="B26" s="328"/>
      <c r="C26" s="301"/>
      <c r="D26" s="3" t="s">
        <v>379</v>
      </c>
      <c r="E26" s="301"/>
      <c r="F26" s="37"/>
      <c r="G26" s="37"/>
      <c r="H26" s="37"/>
      <c r="I26" s="175"/>
      <c r="J26" s="343"/>
      <c r="K26" s="175"/>
      <c r="L26" s="175"/>
      <c r="M26" s="175"/>
      <c r="N26" s="175"/>
      <c r="O26" s="175"/>
      <c r="P26" s="175"/>
      <c r="Q26" s="175"/>
      <c r="R26" s="175"/>
    </row>
    <row r="27" spans="1:18" ht="28.5" customHeight="1" thickBot="1" x14ac:dyDescent="0.4">
      <c r="A27" s="254" t="s">
        <v>385</v>
      </c>
      <c r="B27" s="347" t="s">
        <v>386</v>
      </c>
      <c r="C27" s="346" t="s">
        <v>387</v>
      </c>
      <c r="D27" s="9" t="s">
        <v>53</v>
      </c>
      <c r="E27" s="346" t="s">
        <v>39</v>
      </c>
      <c r="F27" s="346" t="s">
        <v>388</v>
      </c>
      <c r="G27" s="346" t="s">
        <v>388</v>
      </c>
      <c r="H27" s="346" t="s">
        <v>18</v>
      </c>
      <c r="I27" s="175" t="s">
        <v>389</v>
      </c>
      <c r="J27" s="346" t="s">
        <v>683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</row>
    <row r="28" spans="1:18" ht="15" thickBot="1" x14ac:dyDescent="0.4">
      <c r="A28" s="348"/>
      <c r="B28" s="347"/>
      <c r="C28" s="346"/>
      <c r="D28" s="9" t="s">
        <v>204</v>
      </c>
      <c r="E28" s="346"/>
      <c r="F28" s="346"/>
      <c r="G28" s="346"/>
      <c r="H28" s="346"/>
      <c r="I28" s="175"/>
      <c r="J28" s="346"/>
      <c r="K28" s="175"/>
      <c r="L28" s="175"/>
      <c r="M28" s="175"/>
      <c r="N28" s="175"/>
      <c r="O28" s="175"/>
      <c r="P28" s="175"/>
      <c r="Q28" s="175"/>
      <c r="R28" s="175"/>
    </row>
    <row r="29" spans="1:18" ht="28.5" thickBot="1" x14ac:dyDescent="0.4">
      <c r="A29" s="348"/>
      <c r="B29" s="347"/>
      <c r="C29" s="346"/>
      <c r="D29" s="9" t="s">
        <v>89</v>
      </c>
      <c r="E29" s="346"/>
      <c r="F29" s="346"/>
      <c r="G29" s="346"/>
      <c r="H29" s="346"/>
      <c r="I29" s="175"/>
      <c r="J29" s="346"/>
      <c r="K29" s="175"/>
      <c r="L29" s="175"/>
      <c r="M29" s="175"/>
      <c r="N29" s="175"/>
      <c r="O29" s="175"/>
      <c r="P29" s="175"/>
      <c r="Q29" s="175"/>
      <c r="R29" s="175"/>
    </row>
    <row r="30" spans="1:18" ht="70.5" thickBot="1" x14ac:dyDescent="0.4">
      <c r="A30" s="286"/>
      <c r="B30" s="347"/>
      <c r="C30" s="346"/>
      <c r="D30" s="9" t="s">
        <v>379</v>
      </c>
      <c r="E30" s="346"/>
      <c r="F30" s="346"/>
      <c r="G30" s="346"/>
      <c r="H30" s="346"/>
      <c r="I30" s="175"/>
      <c r="J30" s="346"/>
      <c r="K30" s="175"/>
      <c r="L30" s="175"/>
      <c r="M30" s="175"/>
      <c r="N30" s="175"/>
      <c r="O30" s="175"/>
      <c r="P30" s="175"/>
      <c r="Q30" s="175"/>
      <c r="R30" s="175"/>
    </row>
    <row r="31" spans="1:18" ht="71.25" customHeight="1" thickBot="1" x14ac:dyDescent="0.4">
      <c r="A31" s="254" t="s">
        <v>390</v>
      </c>
      <c r="B31" s="347" t="s">
        <v>391</v>
      </c>
      <c r="C31" s="346" t="s">
        <v>392</v>
      </c>
      <c r="D31" s="9" t="s">
        <v>53</v>
      </c>
      <c r="E31" s="346" t="s">
        <v>308</v>
      </c>
      <c r="F31" s="346" t="s">
        <v>393</v>
      </c>
      <c r="G31" s="346" t="s">
        <v>393</v>
      </c>
      <c r="H31" s="346" t="s">
        <v>18</v>
      </c>
      <c r="I31" s="175" t="s">
        <v>394</v>
      </c>
      <c r="J31" s="187"/>
      <c r="K31" s="175">
        <v>0</v>
      </c>
      <c r="L31" s="175">
        <v>0</v>
      </c>
      <c r="M31" s="175">
        <v>0</v>
      </c>
      <c r="N31" s="175">
        <v>0</v>
      </c>
      <c r="O31" s="175">
        <v>0</v>
      </c>
      <c r="P31" s="175">
        <v>0</v>
      </c>
      <c r="Q31" s="175">
        <v>0</v>
      </c>
      <c r="R31" s="175">
        <v>0</v>
      </c>
    </row>
    <row r="32" spans="1:18" ht="42.5" thickBot="1" x14ac:dyDescent="0.4">
      <c r="A32" s="286"/>
      <c r="B32" s="347"/>
      <c r="C32" s="346"/>
      <c r="D32" s="9" t="s">
        <v>395</v>
      </c>
      <c r="E32" s="346"/>
      <c r="F32" s="346"/>
      <c r="G32" s="346"/>
      <c r="H32" s="346"/>
      <c r="I32" s="175"/>
      <c r="J32" s="187"/>
      <c r="K32" s="175"/>
      <c r="L32" s="175"/>
      <c r="M32" s="175"/>
      <c r="N32" s="175"/>
      <c r="O32" s="175"/>
      <c r="P32" s="175"/>
      <c r="Q32" s="175"/>
      <c r="R32" s="175"/>
    </row>
    <row r="33" spans="1:18" ht="58.5" thickBot="1" x14ac:dyDescent="0.4">
      <c r="A33" s="254" t="s">
        <v>396</v>
      </c>
      <c r="B33" s="347" t="s">
        <v>397</v>
      </c>
      <c r="C33" s="9" t="s">
        <v>398</v>
      </c>
      <c r="D33" s="346" t="s">
        <v>53</v>
      </c>
      <c r="E33" s="346" t="s">
        <v>57</v>
      </c>
      <c r="F33" s="346" t="s">
        <v>72</v>
      </c>
      <c r="G33" s="346"/>
      <c r="H33" s="346"/>
      <c r="I33" s="53" t="s">
        <v>399</v>
      </c>
      <c r="J33" s="342"/>
      <c r="K33" s="175">
        <v>0</v>
      </c>
      <c r="L33" s="175">
        <v>0</v>
      </c>
      <c r="M33" s="175">
        <v>0</v>
      </c>
      <c r="N33" s="175">
        <v>0</v>
      </c>
      <c r="O33" s="175">
        <v>0</v>
      </c>
      <c r="P33" s="175">
        <v>0</v>
      </c>
      <c r="Q33" s="175">
        <v>0</v>
      </c>
      <c r="R33" s="175">
        <v>0</v>
      </c>
    </row>
    <row r="34" spans="1:18" ht="29.5" thickBot="1" x14ac:dyDescent="0.4">
      <c r="A34" s="255"/>
      <c r="B34" s="347"/>
      <c r="C34" s="9" t="s">
        <v>400</v>
      </c>
      <c r="D34" s="346"/>
      <c r="E34" s="346"/>
      <c r="F34" s="346"/>
      <c r="G34" s="346"/>
      <c r="H34" s="346"/>
      <c r="I34" s="53" t="s">
        <v>401</v>
      </c>
      <c r="J34" s="342"/>
      <c r="K34" s="175"/>
      <c r="L34" s="175"/>
      <c r="M34" s="175"/>
      <c r="N34" s="175"/>
      <c r="O34" s="175"/>
      <c r="P34" s="175"/>
      <c r="Q34" s="175"/>
      <c r="R34" s="175"/>
    </row>
    <row r="35" spans="1:18" ht="15" thickBot="1" x14ac:dyDescent="0.4">
      <c r="A35" s="352" t="s">
        <v>640</v>
      </c>
      <c r="B35" s="355" t="s">
        <v>642</v>
      </c>
      <c r="C35" s="356"/>
      <c r="D35" s="356" t="s">
        <v>645</v>
      </c>
      <c r="E35" s="356">
        <v>2030</v>
      </c>
      <c r="F35" s="359" t="s">
        <v>72</v>
      </c>
      <c r="G35" s="360"/>
      <c r="H35" s="361"/>
      <c r="I35" s="175" t="s">
        <v>639</v>
      </c>
      <c r="J35" s="188"/>
      <c r="K35" s="175">
        <v>0</v>
      </c>
      <c r="L35" s="175">
        <v>0</v>
      </c>
      <c r="M35" s="175">
        <v>0</v>
      </c>
      <c r="N35" s="175">
        <v>0</v>
      </c>
      <c r="O35" s="175">
        <v>0</v>
      </c>
      <c r="P35" s="175">
        <v>0</v>
      </c>
      <c r="Q35" s="175">
        <v>0</v>
      </c>
      <c r="R35" s="175">
        <v>0</v>
      </c>
    </row>
    <row r="36" spans="1:18" ht="15" thickBot="1" x14ac:dyDescent="0.4">
      <c r="A36" s="353"/>
      <c r="B36" s="355"/>
      <c r="C36" s="356"/>
      <c r="D36" s="325"/>
      <c r="E36" s="356"/>
      <c r="F36" s="362"/>
      <c r="G36" s="363"/>
      <c r="H36" s="364"/>
      <c r="I36" s="175"/>
      <c r="J36" s="189"/>
      <c r="K36" s="175"/>
      <c r="L36" s="175"/>
      <c r="M36" s="175"/>
      <c r="N36" s="175"/>
      <c r="O36" s="175"/>
      <c r="P36" s="175"/>
      <c r="Q36" s="175"/>
      <c r="R36" s="175"/>
    </row>
    <row r="37" spans="1:18" ht="15" thickBot="1" x14ac:dyDescent="0.4">
      <c r="A37" s="353"/>
      <c r="B37" s="355"/>
      <c r="C37" s="356"/>
      <c r="D37" s="325"/>
      <c r="E37" s="356"/>
      <c r="F37" s="362"/>
      <c r="G37" s="363"/>
      <c r="H37" s="364"/>
      <c r="I37" s="175"/>
      <c r="J37" s="189"/>
      <c r="K37" s="175">
        <v>0</v>
      </c>
      <c r="L37" s="175">
        <v>0</v>
      </c>
      <c r="M37" s="175">
        <v>0</v>
      </c>
      <c r="N37" s="175">
        <v>0</v>
      </c>
      <c r="O37" s="175">
        <v>0</v>
      </c>
      <c r="P37" s="175">
        <v>0</v>
      </c>
      <c r="Q37" s="175">
        <v>0</v>
      </c>
      <c r="R37" s="175">
        <v>0</v>
      </c>
    </row>
    <row r="38" spans="1:18" ht="15" thickBot="1" x14ac:dyDescent="0.4">
      <c r="A38" s="354"/>
      <c r="B38" s="355"/>
      <c r="C38" s="356"/>
      <c r="D38" s="325"/>
      <c r="E38" s="356"/>
      <c r="F38" s="365"/>
      <c r="G38" s="366"/>
      <c r="H38" s="367"/>
      <c r="I38" s="175"/>
      <c r="J38" s="190"/>
      <c r="K38" s="175"/>
      <c r="L38" s="175"/>
      <c r="M38" s="175"/>
      <c r="N38" s="175"/>
      <c r="O38" s="175"/>
      <c r="P38" s="175"/>
      <c r="Q38" s="175"/>
      <c r="R38" s="175"/>
    </row>
    <row r="39" spans="1:18" ht="15" thickBot="1" x14ac:dyDescent="0.4">
      <c r="A39" s="352" t="s">
        <v>641</v>
      </c>
      <c r="B39" s="355" t="s">
        <v>643</v>
      </c>
      <c r="C39" s="356" t="s">
        <v>644</v>
      </c>
      <c r="D39" s="356" t="s">
        <v>645</v>
      </c>
      <c r="E39" s="356">
        <v>2030</v>
      </c>
      <c r="F39" s="359" t="s">
        <v>72</v>
      </c>
      <c r="G39" s="360"/>
      <c r="H39" s="361"/>
      <c r="I39" s="175" t="s">
        <v>639</v>
      </c>
      <c r="J39" s="188"/>
      <c r="K39" s="175">
        <v>0</v>
      </c>
      <c r="L39" s="175">
        <v>0</v>
      </c>
      <c r="M39" s="175">
        <v>0</v>
      </c>
      <c r="N39" s="175">
        <v>0</v>
      </c>
      <c r="O39" s="175">
        <v>0</v>
      </c>
      <c r="P39" s="175">
        <v>0</v>
      </c>
      <c r="Q39" s="175">
        <v>0</v>
      </c>
      <c r="R39" s="175">
        <v>0</v>
      </c>
    </row>
    <row r="40" spans="1:18" ht="15" thickBot="1" x14ac:dyDescent="0.4">
      <c r="A40" s="353"/>
      <c r="B40" s="355"/>
      <c r="C40" s="356"/>
      <c r="D40" s="325"/>
      <c r="E40" s="356"/>
      <c r="F40" s="362"/>
      <c r="G40" s="363"/>
      <c r="H40" s="364"/>
      <c r="I40" s="175"/>
      <c r="J40" s="189"/>
      <c r="K40" s="175"/>
      <c r="L40" s="175"/>
      <c r="M40" s="175"/>
      <c r="N40" s="175"/>
      <c r="O40" s="175"/>
      <c r="P40" s="175"/>
      <c r="Q40" s="175"/>
      <c r="R40" s="175"/>
    </row>
    <row r="41" spans="1:18" ht="15" thickBot="1" x14ac:dyDescent="0.4">
      <c r="A41" s="353"/>
      <c r="B41" s="355"/>
      <c r="C41" s="356"/>
      <c r="D41" s="325"/>
      <c r="E41" s="356"/>
      <c r="F41" s="362"/>
      <c r="G41" s="363"/>
      <c r="H41" s="364"/>
      <c r="I41" s="175"/>
      <c r="J41" s="189"/>
      <c r="K41" s="175">
        <v>0</v>
      </c>
      <c r="L41" s="175">
        <v>0</v>
      </c>
      <c r="M41" s="175">
        <v>0</v>
      </c>
      <c r="N41" s="175">
        <v>0</v>
      </c>
      <c r="O41" s="175">
        <v>0</v>
      </c>
      <c r="P41" s="175">
        <v>0</v>
      </c>
      <c r="Q41" s="175">
        <v>0</v>
      </c>
      <c r="R41" s="175">
        <v>0</v>
      </c>
    </row>
    <row r="42" spans="1:18" ht="15" thickBot="1" x14ac:dyDescent="0.4">
      <c r="A42" s="354"/>
      <c r="B42" s="355"/>
      <c r="C42" s="356"/>
      <c r="D42" s="325"/>
      <c r="E42" s="356"/>
      <c r="F42" s="365"/>
      <c r="G42" s="366"/>
      <c r="H42" s="367"/>
      <c r="I42" s="175"/>
      <c r="J42" s="190"/>
      <c r="K42" s="175"/>
      <c r="L42" s="175"/>
      <c r="M42" s="175"/>
      <c r="N42" s="175"/>
      <c r="O42" s="175"/>
      <c r="P42" s="175"/>
      <c r="Q42" s="175"/>
      <c r="R42" s="175"/>
    </row>
    <row r="43" spans="1:18" ht="15" thickBot="1" x14ac:dyDescent="0.4">
      <c r="A43" s="352" t="s">
        <v>648</v>
      </c>
      <c r="B43" s="355" t="s">
        <v>646</v>
      </c>
      <c r="C43" s="356"/>
      <c r="D43" s="356" t="s">
        <v>645</v>
      </c>
      <c r="E43" s="356">
        <v>2030</v>
      </c>
      <c r="F43" s="359" t="s">
        <v>72</v>
      </c>
      <c r="G43" s="360"/>
      <c r="H43" s="361"/>
      <c r="I43" s="175" t="s">
        <v>639</v>
      </c>
      <c r="J43" s="188"/>
      <c r="K43" s="175">
        <v>0</v>
      </c>
      <c r="L43" s="175">
        <v>0</v>
      </c>
      <c r="M43" s="175">
        <v>0</v>
      </c>
      <c r="N43" s="175">
        <v>0</v>
      </c>
      <c r="O43" s="175">
        <v>0</v>
      </c>
      <c r="P43" s="175">
        <v>0</v>
      </c>
      <c r="Q43" s="175">
        <v>0</v>
      </c>
      <c r="R43" s="175">
        <v>0</v>
      </c>
    </row>
    <row r="44" spans="1:18" ht="15" thickBot="1" x14ac:dyDescent="0.4">
      <c r="A44" s="353"/>
      <c r="B44" s="355"/>
      <c r="C44" s="356"/>
      <c r="D44" s="325"/>
      <c r="E44" s="356"/>
      <c r="F44" s="362"/>
      <c r="G44" s="363"/>
      <c r="H44" s="364"/>
      <c r="I44" s="175"/>
      <c r="J44" s="189"/>
      <c r="K44" s="175"/>
      <c r="L44" s="175"/>
      <c r="M44" s="175"/>
      <c r="N44" s="175"/>
      <c r="O44" s="175"/>
      <c r="P44" s="175"/>
      <c r="Q44" s="175"/>
      <c r="R44" s="175"/>
    </row>
    <row r="45" spans="1:18" ht="15" thickBot="1" x14ac:dyDescent="0.4">
      <c r="A45" s="353"/>
      <c r="B45" s="355"/>
      <c r="C45" s="356"/>
      <c r="D45" s="325"/>
      <c r="E45" s="356"/>
      <c r="F45" s="362"/>
      <c r="G45" s="363"/>
      <c r="H45" s="364"/>
      <c r="I45" s="175"/>
      <c r="J45" s="189"/>
      <c r="K45" s="175">
        <v>0</v>
      </c>
      <c r="L45" s="175">
        <v>0</v>
      </c>
      <c r="M45" s="175">
        <v>0</v>
      </c>
      <c r="N45" s="175">
        <v>0</v>
      </c>
      <c r="O45" s="175">
        <v>0</v>
      </c>
      <c r="P45" s="175">
        <v>0</v>
      </c>
      <c r="Q45" s="175">
        <v>0</v>
      </c>
      <c r="R45" s="175">
        <v>0</v>
      </c>
    </row>
    <row r="46" spans="1:18" ht="15" thickBot="1" x14ac:dyDescent="0.4">
      <c r="A46" s="354"/>
      <c r="B46" s="355"/>
      <c r="C46" s="356"/>
      <c r="D46" s="325"/>
      <c r="E46" s="356"/>
      <c r="F46" s="365"/>
      <c r="G46" s="366"/>
      <c r="H46" s="367"/>
      <c r="I46" s="175"/>
      <c r="J46" s="190"/>
      <c r="K46" s="175"/>
      <c r="L46" s="175"/>
      <c r="M46" s="175"/>
      <c r="N46" s="175"/>
      <c r="O46" s="175"/>
      <c r="P46" s="175"/>
      <c r="Q46" s="175"/>
      <c r="R46" s="175"/>
    </row>
    <row r="47" spans="1:18" ht="15" thickBot="1" x14ac:dyDescent="0.4">
      <c r="A47" s="352" t="s">
        <v>649</v>
      </c>
      <c r="B47" s="355" t="s">
        <v>647</v>
      </c>
      <c r="C47" s="356"/>
      <c r="D47" s="356" t="s">
        <v>645</v>
      </c>
      <c r="E47" s="356">
        <v>2030</v>
      </c>
      <c r="F47" s="359" t="s">
        <v>72</v>
      </c>
      <c r="G47" s="360"/>
      <c r="H47" s="361"/>
      <c r="I47" s="175" t="s">
        <v>639</v>
      </c>
      <c r="J47" s="188"/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</row>
    <row r="48" spans="1:18" ht="15" thickBot="1" x14ac:dyDescent="0.4">
      <c r="A48" s="353"/>
      <c r="B48" s="355"/>
      <c r="C48" s="356"/>
      <c r="D48" s="325"/>
      <c r="E48" s="356"/>
      <c r="F48" s="362"/>
      <c r="G48" s="363"/>
      <c r="H48" s="364"/>
      <c r="I48" s="175"/>
      <c r="J48" s="189"/>
      <c r="K48" s="175"/>
      <c r="L48" s="175"/>
      <c r="M48" s="175"/>
      <c r="N48" s="175"/>
      <c r="O48" s="175"/>
      <c r="P48" s="175"/>
      <c r="Q48" s="175"/>
      <c r="R48" s="175"/>
    </row>
    <row r="49" spans="1:18" ht="15" thickBot="1" x14ac:dyDescent="0.4">
      <c r="A49" s="353"/>
      <c r="B49" s="355"/>
      <c r="C49" s="356"/>
      <c r="D49" s="325"/>
      <c r="E49" s="356"/>
      <c r="F49" s="362"/>
      <c r="G49" s="363"/>
      <c r="H49" s="364"/>
      <c r="I49" s="175"/>
      <c r="J49" s="189"/>
      <c r="K49" s="175">
        <v>0</v>
      </c>
      <c r="L49" s="175">
        <v>0</v>
      </c>
      <c r="M49" s="175">
        <v>0</v>
      </c>
      <c r="N49" s="175">
        <v>0</v>
      </c>
      <c r="O49" s="175">
        <v>0</v>
      </c>
      <c r="P49" s="175">
        <v>0</v>
      </c>
      <c r="Q49" s="175">
        <v>0</v>
      </c>
      <c r="R49" s="175">
        <v>0</v>
      </c>
    </row>
    <row r="50" spans="1:18" ht="15" thickBot="1" x14ac:dyDescent="0.4">
      <c r="A50" s="354"/>
      <c r="B50" s="355"/>
      <c r="C50" s="356"/>
      <c r="D50" s="325"/>
      <c r="E50" s="356"/>
      <c r="F50" s="365"/>
      <c r="G50" s="366"/>
      <c r="H50" s="367"/>
      <c r="I50" s="175"/>
      <c r="J50" s="190"/>
      <c r="K50" s="175"/>
      <c r="L50" s="175"/>
      <c r="M50" s="175"/>
      <c r="N50" s="175"/>
      <c r="O50" s="175"/>
      <c r="P50" s="175"/>
      <c r="Q50" s="175"/>
      <c r="R50" s="175"/>
    </row>
    <row r="52" spans="1:18" x14ac:dyDescent="0.35">
      <c r="I52" s="62" t="s">
        <v>675</v>
      </c>
      <c r="J52" s="55">
        <f>36.12+4.48+36.12+12</f>
        <v>88.72</v>
      </c>
      <c r="K52" s="56"/>
      <c r="L52" s="56"/>
      <c r="M52" s="55">
        <f>SUM(M3:M50)</f>
        <v>2</v>
      </c>
      <c r="N52" s="56"/>
      <c r="O52" s="56"/>
      <c r="P52" s="56"/>
      <c r="Q52" s="56"/>
      <c r="R52" s="57">
        <f>SUM(R3:R50)</f>
        <v>0.56445507498232406</v>
      </c>
    </row>
    <row r="53" spans="1:18" ht="14.25" customHeight="1" x14ac:dyDescent="0.35">
      <c r="A53" s="109" t="s">
        <v>713</v>
      </c>
      <c r="B53" s="258" t="s">
        <v>750</v>
      </c>
      <c r="C53" s="259"/>
      <c r="D53" s="259"/>
    </row>
    <row r="54" spans="1:18" x14ac:dyDescent="0.35">
      <c r="A54" s="109" t="s">
        <v>715</v>
      </c>
      <c r="B54" s="258" t="s">
        <v>714</v>
      </c>
      <c r="C54" s="259"/>
      <c r="D54" s="259"/>
    </row>
  </sheetData>
  <mergeCells count="264">
    <mergeCell ref="B53:D53"/>
    <mergeCell ref="N47:N48"/>
    <mergeCell ref="O47:O48"/>
    <mergeCell ref="P47:P48"/>
    <mergeCell ref="Q47:Q48"/>
    <mergeCell ref="R47:R48"/>
    <mergeCell ref="K49:K50"/>
    <mergeCell ref="L49:L50"/>
    <mergeCell ref="M49:M50"/>
    <mergeCell ref="N49:N50"/>
    <mergeCell ref="O49:O50"/>
    <mergeCell ref="P49:P50"/>
    <mergeCell ref="Q49:Q50"/>
    <mergeCell ref="R49:R50"/>
    <mergeCell ref="L47:L48"/>
    <mergeCell ref="M47:M48"/>
    <mergeCell ref="R43:R44"/>
    <mergeCell ref="K45:K46"/>
    <mergeCell ref="L45:L46"/>
    <mergeCell ref="M45:M46"/>
    <mergeCell ref="N45:N46"/>
    <mergeCell ref="O45:O46"/>
    <mergeCell ref="P45:P46"/>
    <mergeCell ref="Q45:Q46"/>
    <mergeCell ref="R45:R46"/>
    <mergeCell ref="L43:L44"/>
    <mergeCell ref="M43:M44"/>
    <mergeCell ref="N43:N44"/>
    <mergeCell ref="O43:O44"/>
    <mergeCell ref="P43:P44"/>
    <mergeCell ref="Q43:Q44"/>
    <mergeCell ref="R39:R40"/>
    <mergeCell ref="K41:K42"/>
    <mergeCell ref="L41:L42"/>
    <mergeCell ref="M41:M42"/>
    <mergeCell ref="N41:N42"/>
    <mergeCell ref="O41:O42"/>
    <mergeCell ref="P41:P42"/>
    <mergeCell ref="Q41:Q42"/>
    <mergeCell ref="R41:R42"/>
    <mergeCell ref="L39:L40"/>
    <mergeCell ref="M39:M40"/>
    <mergeCell ref="N39:N40"/>
    <mergeCell ref="O39:O40"/>
    <mergeCell ref="P39:P40"/>
    <mergeCell ref="Q39:Q40"/>
    <mergeCell ref="L37:L38"/>
    <mergeCell ref="M37:M38"/>
    <mergeCell ref="N37:N38"/>
    <mergeCell ref="O37:O38"/>
    <mergeCell ref="P37:P38"/>
    <mergeCell ref="Q37:Q38"/>
    <mergeCell ref="R37:R38"/>
    <mergeCell ref="M35:M36"/>
    <mergeCell ref="N35:N36"/>
    <mergeCell ref="O35:O36"/>
    <mergeCell ref="P35:P36"/>
    <mergeCell ref="Q35:Q36"/>
    <mergeCell ref="L35:L36"/>
    <mergeCell ref="G2:G3"/>
    <mergeCell ref="F2:F3"/>
    <mergeCell ref="F4:F9"/>
    <mergeCell ref="G4:G9"/>
    <mergeCell ref="F35:H38"/>
    <mergeCell ref="F39:H42"/>
    <mergeCell ref="F43:H46"/>
    <mergeCell ref="F47:H50"/>
    <mergeCell ref="A47:A50"/>
    <mergeCell ref="B47:B50"/>
    <mergeCell ref="C47:C50"/>
    <mergeCell ref="D47:D50"/>
    <mergeCell ref="E47:E50"/>
    <mergeCell ref="A43:A46"/>
    <mergeCell ref="B43:B46"/>
    <mergeCell ref="C43:C46"/>
    <mergeCell ref="D43:D46"/>
    <mergeCell ref="E43:E46"/>
    <mergeCell ref="A39:A42"/>
    <mergeCell ref="B39:B42"/>
    <mergeCell ref="C39:C42"/>
    <mergeCell ref="E39:E42"/>
    <mergeCell ref="D39:D42"/>
    <mergeCell ref="H17:H18"/>
    <mergeCell ref="F1:H1"/>
    <mergeCell ref="H2:H3"/>
    <mergeCell ref="A1:A3"/>
    <mergeCell ref="B1:B3"/>
    <mergeCell ref="C1:C3"/>
    <mergeCell ref="D1:D3"/>
    <mergeCell ref="E1:E3"/>
    <mergeCell ref="A35:A38"/>
    <mergeCell ref="B35:B38"/>
    <mergeCell ref="C35:C38"/>
    <mergeCell ref="E35:E38"/>
    <mergeCell ref="D35:D38"/>
    <mergeCell ref="H10:H13"/>
    <mergeCell ref="A4:A9"/>
    <mergeCell ref="B4:B9"/>
    <mergeCell ref="D4:D9"/>
    <mergeCell ref="E4:E9"/>
    <mergeCell ref="A10:A13"/>
    <mergeCell ref="B10:B13"/>
    <mergeCell ref="E10:E13"/>
    <mergeCell ref="F10:F13"/>
    <mergeCell ref="G10:G13"/>
    <mergeCell ref="F21:F22"/>
    <mergeCell ref="G21:G22"/>
    <mergeCell ref="A19:A20"/>
    <mergeCell ref="B19:B20"/>
    <mergeCell ref="C19:C20"/>
    <mergeCell ref="E19:E20"/>
    <mergeCell ref="F19:H20"/>
    <mergeCell ref="A14:A18"/>
    <mergeCell ref="B14:B18"/>
    <mergeCell ref="E14:E16"/>
    <mergeCell ref="F14:F16"/>
    <mergeCell ref="G14:G16"/>
    <mergeCell ref="C17:C18"/>
    <mergeCell ref="E17:E18"/>
    <mergeCell ref="F17:F18"/>
    <mergeCell ref="G17:G18"/>
    <mergeCell ref="A23:A26"/>
    <mergeCell ref="B23:B26"/>
    <mergeCell ref="C23:C26"/>
    <mergeCell ref="E23:E26"/>
    <mergeCell ref="A27:A30"/>
    <mergeCell ref="B27:B30"/>
    <mergeCell ref="C27:C30"/>
    <mergeCell ref="E27:E30"/>
    <mergeCell ref="A21:A22"/>
    <mergeCell ref="B21:B22"/>
    <mergeCell ref="C21:C22"/>
    <mergeCell ref="E21:E22"/>
    <mergeCell ref="A33:A34"/>
    <mergeCell ref="B33:B34"/>
    <mergeCell ref="D33:D34"/>
    <mergeCell ref="E33:E34"/>
    <mergeCell ref="F33:H34"/>
    <mergeCell ref="F27:F30"/>
    <mergeCell ref="G27:G30"/>
    <mergeCell ref="H27:H30"/>
    <mergeCell ref="A31:A32"/>
    <mergeCell ref="B31:B32"/>
    <mergeCell ref="C31:C32"/>
    <mergeCell ref="E31:E32"/>
    <mergeCell ref="F31:F32"/>
    <mergeCell ref="G31:G32"/>
    <mergeCell ref="H31:H32"/>
    <mergeCell ref="I21:I22"/>
    <mergeCell ref="I23:I26"/>
    <mergeCell ref="I27:I30"/>
    <mergeCell ref="I31:I32"/>
    <mergeCell ref="J1:J3"/>
    <mergeCell ref="J5:J9"/>
    <mergeCell ref="J14:J18"/>
    <mergeCell ref="J21:J22"/>
    <mergeCell ref="J27:J30"/>
    <mergeCell ref="I10:I13"/>
    <mergeCell ref="I4:I9"/>
    <mergeCell ref="I14:I16"/>
    <mergeCell ref="I17:I18"/>
    <mergeCell ref="I19:I20"/>
    <mergeCell ref="I1:I3"/>
    <mergeCell ref="K1:R2"/>
    <mergeCell ref="K3:K4"/>
    <mergeCell ref="L3:L4"/>
    <mergeCell ref="M3:M4"/>
    <mergeCell ref="N3:N4"/>
    <mergeCell ref="O3:O4"/>
    <mergeCell ref="P3:P4"/>
    <mergeCell ref="Q3:Q4"/>
    <mergeCell ref="R3:R4"/>
    <mergeCell ref="P5:P9"/>
    <mergeCell ref="Q5:Q9"/>
    <mergeCell ref="R5:R9"/>
    <mergeCell ref="J10:J13"/>
    <mergeCell ref="K10:K13"/>
    <mergeCell ref="L10:L13"/>
    <mergeCell ref="M10:M13"/>
    <mergeCell ref="N10:N13"/>
    <mergeCell ref="O10:O13"/>
    <mergeCell ref="P10:P13"/>
    <mergeCell ref="Q10:Q13"/>
    <mergeCell ref="R10:R13"/>
    <mergeCell ref="K5:K9"/>
    <mergeCell ref="L5:L9"/>
    <mergeCell ref="M5:M9"/>
    <mergeCell ref="N5:N9"/>
    <mergeCell ref="O5:O9"/>
    <mergeCell ref="P14:P18"/>
    <mergeCell ref="Q14:Q18"/>
    <mergeCell ref="R14:R18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K14:K18"/>
    <mergeCell ref="L14:L18"/>
    <mergeCell ref="M14:M18"/>
    <mergeCell ref="N14:N18"/>
    <mergeCell ref="O14:O18"/>
    <mergeCell ref="P21:P22"/>
    <mergeCell ref="Q21:Q22"/>
    <mergeCell ref="R21:R22"/>
    <mergeCell ref="J23:J26"/>
    <mergeCell ref="K23:K26"/>
    <mergeCell ref="L23:L26"/>
    <mergeCell ref="M23:M26"/>
    <mergeCell ref="N23:N26"/>
    <mergeCell ref="O23:O26"/>
    <mergeCell ref="P23:P26"/>
    <mergeCell ref="Q23:Q26"/>
    <mergeCell ref="R23:R26"/>
    <mergeCell ref="K21:K22"/>
    <mergeCell ref="L21:L22"/>
    <mergeCell ref="M21:M22"/>
    <mergeCell ref="N21:N22"/>
    <mergeCell ref="O21:O22"/>
    <mergeCell ref="P27:P30"/>
    <mergeCell ref="Q27:Q30"/>
    <mergeCell ref="R27:R30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K27:K30"/>
    <mergeCell ref="L27:L30"/>
    <mergeCell ref="M27:M30"/>
    <mergeCell ref="N27:N30"/>
    <mergeCell ref="O27:O30"/>
    <mergeCell ref="B54:D54"/>
    <mergeCell ref="O33:O34"/>
    <mergeCell ref="P33:P34"/>
    <mergeCell ref="Q33:Q34"/>
    <mergeCell ref="R33:R34"/>
    <mergeCell ref="J33:J34"/>
    <mergeCell ref="K33:K34"/>
    <mergeCell ref="L33:L34"/>
    <mergeCell ref="M33:M34"/>
    <mergeCell ref="N33:N34"/>
    <mergeCell ref="I35:I38"/>
    <mergeCell ref="I39:I42"/>
    <mergeCell ref="I43:I46"/>
    <mergeCell ref="I47:I50"/>
    <mergeCell ref="J35:J38"/>
    <mergeCell ref="J39:J42"/>
    <mergeCell ref="J43:J46"/>
    <mergeCell ref="J47:J50"/>
    <mergeCell ref="K35:K36"/>
    <mergeCell ref="K39:K40"/>
    <mergeCell ref="K43:K44"/>
    <mergeCell ref="K47:K48"/>
    <mergeCell ref="R35:R36"/>
    <mergeCell ref="K37:K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4"/>
  <sheetViews>
    <sheetView workbookViewId="0">
      <pane xSplit="18540" ySplit="3200" topLeftCell="K13" activePane="bottomRight"/>
      <selection pane="topRight" activeCell="Q4" sqref="Q4:Q6"/>
      <selection pane="bottomLeft" activeCell="A9" sqref="A9"/>
      <selection pane="bottomRight" activeCell="R9" sqref="R9:R11"/>
    </sheetView>
  </sheetViews>
  <sheetFormatPr defaultRowHeight="14.5" x14ac:dyDescent="0.35"/>
  <cols>
    <col min="2" max="2" width="31" customWidth="1"/>
    <col min="3" max="3" width="31.6328125" customWidth="1"/>
    <col min="4" max="4" width="18.6328125" customWidth="1"/>
    <col min="9" max="9" width="13.6328125" customWidth="1"/>
    <col min="10" max="10" width="11" customWidth="1"/>
    <col min="11" max="11" width="12.7265625" customWidth="1"/>
    <col min="15" max="15" width="9.7265625" customWidth="1"/>
    <col min="16" max="16" width="10" customWidth="1"/>
  </cols>
  <sheetData>
    <row r="1" spans="1:18" ht="15" thickBot="1" x14ac:dyDescent="0.4">
      <c r="A1" s="339" t="s">
        <v>0</v>
      </c>
      <c r="B1" s="351" t="s">
        <v>402</v>
      </c>
      <c r="C1" s="351" t="s">
        <v>196</v>
      </c>
      <c r="D1" s="340" t="s">
        <v>699</v>
      </c>
      <c r="E1" s="349" t="s">
        <v>338</v>
      </c>
      <c r="F1" s="349" t="s">
        <v>339</v>
      </c>
      <c r="G1" s="349"/>
      <c r="H1" s="349"/>
      <c r="I1" s="368"/>
      <c r="J1" s="315" t="s">
        <v>684</v>
      </c>
      <c r="K1" s="316" t="s">
        <v>664</v>
      </c>
      <c r="L1" s="316"/>
      <c r="M1" s="316"/>
      <c r="N1" s="316"/>
      <c r="O1" s="316"/>
      <c r="P1" s="316"/>
      <c r="Q1" s="316"/>
      <c r="R1" s="316"/>
    </row>
    <row r="2" spans="1:18" ht="15" thickBot="1" x14ac:dyDescent="0.4">
      <c r="A2" s="339"/>
      <c r="B2" s="351"/>
      <c r="C2" s="351"/>
      <c r="D2" s="373"/>
      <c r="E2" s="349"/>
      <c r="F2" s="349"/>
      <c r="G2" s="349"/>
      <c r="H2" s="349"/>
      <c r="I2" s="369"/>
      <c r="J2" s="315"/>
      <c r="K2" s="316"/>
      <c r="L2" s="316"/>
      <c r="M2" s="316"/>
      <c r="N2" s="316"/>
      <c r="O2" s="316"/>
      <c r="P2" s="316"/>
      <c r="Q2" s="316"/>
      <c r="R2" s="316"/>
    </row>
    <row r="3" spans="1:18" ht="15" thickBot="1" x14ac:dyDescent="0.4">
      <c r="A3" s="339"/>
      <c r="B3" s="351"/>
      <c r="C3" s="351"/>
      <c r="D3" s="373"/>
      <c r="E3" s="349"/>
      <c r="F3" s="357" t="s">
        <v>696</v>
      </c>
      <c r="G3" s="357" t="s">
        <v>232</v>
      </c>
      <c r="H3" s="349" t="s">
        <v>403</v>
      </c>
      <c r="I3" s="369"/>
      <c r="J3" s="315"/>
      <c r="K3" s="316"/>
      <c r="L3" s="316"/>
      <c r="M3" s="316"/>
      <c r="N3" s="316"/>
      <c r="O3" s="316"/>
      <c r="P3" s="316"/>
      <c r="Q3" s="316"/>
      <c r="R3" s="316"/>
    </row>
    <row r="4" spans="1:18" ht="38" thickBot="1" x14ac:dyDescent="0.4">
      <c r="A4" s="339"/>
      <c r="B4" s="351"/>
      <c r="C4" s="351"/>
      <c r="D4" s="374"/>
      <c r="E4" s="349"/>
      <c r="F4" s="319"/>
      <c r="G4" s="319"/>
      <c r="H4" s="349"/>
      <c r="I4" s="369"/>
      <c r="J4" s="63" t="s">
        <v>685</v>
      </c>
      <c r="K4" s="315" t="s">
        <v>666</v>
      </c>
      <c r="L4" s="315" t="s">
        <v>667</v>
      </c>
      <c r="M4" s="315" t="s">
        <v>668</v>
      </c>
      <c r="N4" s="315" t="s">
        <v>669</v>
      </c>
      <c r="O4" s="315" t="s">
        <v>670</v>
      </c>
      <c r="P4" s="315" t="s">
        <v>671</v>
      </c>
      <c r="Q4" s="315" t="s">
        <v>672</v>
      </c>
      <c r="R4" s="315" t="s">
        <v>686</v>
      </c>
    </row>
    <row r="5" spans="1:18" ht="15" thickBot="1" x14ac:dyDescent="0.4">
      <c r="A5" s="327" t="s">
        <v>404</v>
      </c>
      <c r="B5" s="328" t="s">
        <v>286</v>
      </c>
      <c r="C5" s="2" t="s">
        <v>405</v>
      </c>
      <c r="D5" s="3" t="s">
        <v>53</v>
      </c>
      <c r="E5" s="301" t="s">
        <v>236</v>
      </c>
      <c r="F5" s="301" t="s">
        <v>72</v>
      </c>
      <c r="G5" s="301"/>
      <c r="H5" s="301"/>
      <c r="I5" s="369"/>
      <c r="J5" s="323" t="s">
        <v>682</v>
      </c>
      <c r="K5" s="315"/>
      <c r="L5" s="315"/>
      <c r="M5" s="315"/>
      <c r="N5" s="315"/>
      <c r="O5" s="315"/>
      <c r="P5" s="315"/>
      <c r="Q5" s="315"/>
      <c r="R5" s="315"/>
    </row>
    <row r="6" spans="1:18" ht="45.75" customHeight="1" thickBot="1" x14ac:dyDescent="0.4">
      <c r="A6" s="327"/>
      <c r="B6" s="328"/>
      <c r="C6" s="2" t="s">
        <v>406</v>
      </c>
      <c r="D6" s="3" t="s">
        <v>47</v>
      </c>
      <c r="E6" s="301"/>
      <c r="F6" s="301"/>
      <c r="G6" s="301"/>
      <c r="H6" s="301"/>
      <c r="I6" s="370"/>
      <c r="J6" s="323"/>
      <c r="K6" s="315"/>
      <c r="L6" s="315"/>
      <c r="M6" s="315"/>
      <c r="N6" s="315"/>
      <c r="O6" s="315"/>
      <c r="P6" s="315"/>
      <c r="Q6" s="315"/>
      <c r="R6" s="315"/>
    </row>
    <row r="7" spans="1:18" ht="85.5" customHeight="1" thickBot="1" x14ac:dyDescent="0.4">
      <c r="A7" s="327" t="s">
        <v>407</v>
      </c>
      <c r="B7" s="328" t="s">
        <v>408</v>
      </c>
      <c r="C7" s="2" t="s">
        <v>409</v>
      </c>
      <c r="D7" s="301" t="s">
        <v>47</v>
      </c>
      <c r="E7" s="301" t="s">
        <v>410</v>
      </c>
      <c r="F7" s="301" t="s">
        <v>411</v>
      </c>
      <c r="G7" s="301" t="s">
        <v>411</v>
      </c>
      <c r="H7" s="3" t="s">
        <v>30</v>
      </c>
      <c r="I7" s="371" t="s">
        <v>412</v>
      </c>
      <c r="J7" s="323" t="s">
        <v>682</v>
      </c>
      <c r="K7" s="175">
        <v>0</v>
      </c>
      <c r="L7" s="175">
        <v>0</v>
      </c>
      <c r="M7" s="175">
        <v>0</v>
      </c>
      <c r="N7" s="175">
        <v>0</v>
      </c>
      <c r="O7" s="175">
        <v>0</v>
      </c>
      <c r="P7" s="175">
        <v>0</v>
      </c>
      <c r="Q7" s="175">
        <v>0</v>
      </c>
      <c r="R7" s="175">
        <v>0</v>
      </c>
    </row>
    <row r="8" spans="1:18" ht="15" thickBot="1" x14ac:dyDescent="0.4">
      <c r="A8" s="327"/>
      <c r="B8" s="328"/>
      <c r="C8" s="2" t="s">
        <v>413</v>
      </c>
      <c r="D8" s="301"/>
      <c r="E8" s="301"/>
      <c r="F8" s="301"/>
      <c r="G8" s="301"/>
      <c r="H8" s="3" t="s">
        <v>19</v>
      </c>
      <c r="I8" s="371"/>
      <c r="J8" s="323"/>
      <c r="K8" s="175"/>
      <c r="L8" s="175"/>
      <c r="M8" s="175"/>
      <c r="N8" s="175"/>
      <c r="O8" s="175"/>
      <c r="P8" s="175"/>
      <c r="Q8" s="175"/>
      <c r="R8" s="175"/>
    </row>
    <row r="9" spans="1:18" ht="85.5" customHeight="1" thickBot="1" x14ac:dyDescent="0.4">
      <c r="A9" s="327" t="s">
        <v>414</v>
      </c>
      <c r="B9" s="328" t="s">
        <v>415</v>
      </c>
      <c r="C9" s="328" t="s">
        <v>416</v>
      </c>
      <c r="D9" s="3" t="s">
        <v>47</v>
      </c>
      <c r="E9" s="301" t="s">
        <v>146</v>
      </c>
      <c r="F9" s="301" t="s">
        <v>417</v>
      </c>
      <c r="G9" s="301"/>
      <c r="H9" s="301"/>
      <c r="I9" s="371" t="s">
        <v>412</v>
      </c>
      <c r="J9" s="323" t="s">
        <v>682</v>
      </c>
      <c r="K9" s="175">
        <v>0</v>
      </c>
      <c r="L9" s="175">
        <v>0</v>
      </c>
      <c r="M9" s="175">
        <v>0</v>
      </c>
      <c r="N9" s="175">
        <v>0</v>
      </c>
      <c r="O9" s="175">
        <v>0</v>
      </c>
      <c r="P9" s="175">
        <v>0</v>
      </c>
      <c r="Q9" s="175">
        <v>0</v>
      </c>
      <c r="R9" s="175">
        <v>0</v>
      </c>
    </row>
    <row r="10" spans="1:18" ht="15" thickBot="1" x14ac:dyDescent="0.4">
      <c r="A10" s="327"/>
      <c r="B10" s="328"/>
      <c r="C10" s="328"/>
      <c r="D10" s="3" t="s">
        <v>204</v>
      </c>
      <c r="E10" s="301"/>
      <c r="F10" s="301"/>
      <c r="G10" s="301"/>
      <c r="H10" s="301"/>
      <c r="I10" s="371"/>
      <c r="J10" s="323"/>
      <c r="K10" s="175"/>
      <c r="L10" s="175"/>
      <c r="M10" s="175"/>
      <c r="N10" s="175"/>
      <c r="O10" s="175"/>
      <c r="P10" s="175"/>
      <c r="Q10" s="175"/>
      <c r="R10" s="175"/>
    </row>
    <row r="11" spans="1:18" ht="15" thickBot="1" x14ac:dyDescent="0.4">
      <c r="A11" s="327"/>
      <c r="B11" s="328"/>
      <c r="C11" s="328"/>
      <c r="D11" s="3" t="s">
        <v>418</v>
      </c>
      <c r="E11" s="301"/>
      <c r="F11" s="301"/>
      <c r="G11" s="301"/>
      <c r="H11" s="301"/>
      <c r="I11" s="371"/>
      <c r="J11" s="323"/>
      <c r="K11" s="175"/>
      <c r="L11" s="175"/>
      <c r="M11" s="175"/>
      <c r="N11" s="175"/>
      <c r="O11" s="175"/>
      <c r="P11" s="175"/>
      <c r="Q11" s="175"/>
      <c r="R11" s="175"/>
    </row>
    <row r="12" spans="1:18" ht="42.5" thickBot="1" x14ac:dyDescent="0.4">
      <c r="A12" s="327" t="s">
        <v>419</v>
      </c>
      <c r="B12" s="328" t="s">
        <v>420</v>
      </c>
      <c r="C12" s="2" t="s">
        <v>421</v>
      </c>
      <c r="D12" s="301" t="s">
        <v>53</v>
      </c>
      <c r="E12" s="301" t="s">
        <v>57</v>
      </c>
      <c r="F12" s="301" t="s">
        <v>422</v>
      </c>
      <c r="G12" s="301" t="s">
        <v>422</v>
      </c>
      <c r="H12" s="301" t="s">
        <v>423</v>
      </c>
      <c r="I12" s="372" t="s">
        <v>424</v>
      </c>
      <c r="J12" s="323" t="s">
        <v>682</v>
      </c>
      <c r="K12" s="175">
        <v>0</v>
      </c>
      <c r="L12" s="175">
        <v>0</v>
      </c>
      <c r="M12" s="175">
        <v>0</v>
      </c>
      <c r="N12" s="175">
        <v>0</v>
      </c>
      <c r="O12" s="175">
        <v>0</v>
      </c>
      <c r="P12" s="175">
        <v>0</v>
      </c>
      <c r="Q12" s="175">
        <v>0</v>
      </c>
      <c r="R12" s="175">
        <v>0</v>
      </c>
    </row>
    <row r="13" spans="1:18" ht="28.5" thickBot="1" x14ac:dyDescent="0.4">
      <c r="A13" s="327"/>
      <c r="B13" s="328"/>
      <c r="C13" s="2" t="s">
        <v>425</v>
      </c>
      <c r="D13" s="301"/>
      <c r="E13" s="301"/>
      <c r="F13" s="301"/>
      <c r="G13" s="301"/>
      <c r="H13" s="301"/>
      <c r="I13" s="372"/>
      <c r="J13" s="323"/>
      <c r="K13" s="175"/>
      <c r="L13" s="175"/>
      <c r="M13" s="175"/>
      <c r="N13" s="175"/>
      <c r="O13" s="175"/>
      <c r="P13" s="175"/>
      <c r="Q13" s="175"/>
      <c r="R13" s="175"/>
    </row>
    <row r="14" spans="1:18" ht="42.5" thickBot="1" x14ac:dyDescent="0.4">
      <c r="A14" s="327"/>
      <c r="B14" s="328"/>
      <c r="C14" s="2" t="s">
        <v>426</v>
      </c>
      <c r="D14" s="301"/>
      <c r="E14" s="301"/>
      <c r="F14" s="301"/>
      <c r="G14" s="301"/>
      <c r="H14" s="301"/>
      <c r="I14" s="372"/>
      <c r="J14" s="323"/>
      <c r="K14" s="175"/>
      <c r="L14" s="175"/>
      <c r="M14" s="175"/>
      <c r="N14" s="175"/>
      <c r="O14" s="175"/>
      <c r="P14" s="175"/>
      <c r="Q14" s="175"/>
      <c r="R14" s="175"/>
    </row>
    <row r="15" spans="1:18" ht="15" thickBot="1" x14ac:dyDescent="0.4">
      <c r="A15" s="327" t="s">
        <v>427</v>
      </c>
      <c r="B15" s="328" t="s">
        <v>428</v>
      </c>
      <c r="C15" s="328" t="s">
        <v>429</v>
      </c>
      <c r="D15" s="3" t="s">
        <v>430</v>
      </c>
      <c r="E15" s="301" t="s">
        <v>57</v>
      </c>
      <c r="F15" s="301" t="s">
        <v>431</v>
      </c>
      <c r="G15" s="301" t="s">
        <v>431</v>
      </c>
      <c r="H15" s="301" t="s">
        <v>30</v>
      </c>
      <c r="I15" s="372"/>
      <c r="J15" s="323" t="s">
        <v>682</v>
      </c>
      <c r="K15" s="175">
        <v>0</v>
      </c>
      <c r="L15" s="175">
        <v>0</v>
      </c>
      <c r="M15" s="175">
        <v>0</v>
      </c>
      <c r="N15" s="175">
        <v>0</v>
      </c>
      <c r="O15" s="175">
        <v>0</v>
      </c>
      <c r="P15" s="175">
        <v>0</v>
      </c>
      <c r="Q15" s="175">
        <v>0</v>
      </c>
      <c r="R15" s="175">
        <v>0</v>
      </c>
    </row>
    <row r="16" spans="1:18" ht="15" thickBot="1" x14ac:dyDescent="0.4">
      <c r="A16" s="327"/>
      <c r="B16" s="328"/>
      <c r="C16" s="328"/>
      <c r="D16" s="3" t="s">
        <v>432</v>
      </c>
      <c r="E16" s="301"/>
      <c r="F16" s="301"/>
      <c r="G16" s="301"/>
      <c r="H16" s="301"/>
      <c r="I16" s="372"/>
      <c r="J16" s="323"/>
      <c r="K16" s="175"/>
      <c r="L16" s="175"/>
      <c r="M16" s="175"/>
      <c r="N16" s="175"/>
      <c r="O16" s="175"/>
      <c r="P16" s="175"/>
      <c r="Q16" s="175"/>
      <c r="R16" s="175"/>
    </row>
    <row r="17" spans="1:18" ht="15" thickBot="1" x14ac:dyDescent="0.4">
      <c r="A17" s="327" t="s">
        <v>433</v>
      </c>
      <c r="B17" s="328" t="s">
        <v>434</v>
      </c>
      <c r="C17" s="328" t="s">
        <v>435</v>
      </c>
      <c r="D17" s="3" t="s">
        <v>53</v>
      </c>
      <c r="E17" s="301" t="s">
        <v>57</v>
      </c>
      <c r="F17" s="301" t="s">
        <v>431</v>
      </c>
      <c r="G17" s="301" t="s">
        <v>431</v>
      </c>
      <c r="H17" s="301" t="s">
        <v>30</v>
      </c>
      <c r="I17" s="372"/>
      <c r="J17" s="323" t="s">
        <v>682</v>
      </c>
      <c r="K17" s="175">
        <v>0</v>
      </c>
      <c r="L17" s="175">
        <v>0</v>
      </c>
      <c r="M17" s="175">
        <v>0</v>
      </c>
      <c r="N17" s="175">
        <v>0</v>
      </c>
      <c r="O17" s="175">
        <v>0</v>
      </c>
      <c r="P17" s="175">
        <v>0</v>
      </c>
      <c r="Q17" s="175">
        <v>0</v>
      </c>
      <c r="R17" s="175">
        <v>0</v>
      </c>
    </row>
    <row r="18" spans="1:18" ht="15" thickBot="1" x14ac:dyDescent="0.4">
      <c r="A18" s="327"/>
      <c r="B18" s="328"/>
      <c r="C18" s="328"/>
      <c r="D18" s="3" t="s">
        <v>432</v>
      </c>
      <c r="E18" s="301"/>
      <c r="F18" s="301"/>
      <c r="G18" s="301"/>
      <c r="H18" s="301"/>
      <c r="I18" s="372"/>
      <c r="J18" s="323"/>
      <c r="K18" s="175"/>
      <c r="L18" s="175"/>
      <c r="M18" s="175"/>
      <c r="N18" s="175"/>
      <c r="O18" s="175"/>
      <c r="P18" s="175"/>
      <c r="Q18" s="175"/>
      <c r="R18" s="175"/>
    </row>
    <row r="19" spans="1:18" ht="15" thickBot="1" x14ac:dyDescent="0.4">
      <c r="A19" s="327"/>
      <c r="B19" s="328"/>
      <c r="C19" s="328"/>
      <c r="D19" s="3" t="s">
        <v>436</v>
      </c>
      <c r="E19" s="301"/>
      <c r="F19" s="301"/>
      <c r="G19" s="301"/>
      <c r="H19" s="301"/>
      <c r="I19" s="372"/>
      <c r="J19" s="323"/>
      <c r="K19" s="175"/>
      <c r="L19" s="175"/>
      <c r="M19" s="175"/>
      <c r="N19" s="175"/>
      <c r="O19" s="175"/>
      <c r="P19" s="175"/>
      <c r="Q19" s="175"/>
      <c r="R19" s="175"/>
    </row>
    <row r="20" spans="1:18" ht="15" thickBot="1" x14ac:dyDescent="0.4">
      <c r="A20" s="327"/>
      <c r="B20" s="328"/>
      <c r="C20" s="328"/>
      <c r="D20" s="3" t="s">
        <v>437</v>
      </c>
      <c r="E20" s="301"/>
      <c r="F20" s="301"/>
      <c r="G20" s="301"/>
      <c r="H20" s="301"/>
      <c r="I20" s="372"/>
      <c r="J20" s="323"/>
      <c r="K20" s="175"/>
      <c r="L20" s="175"/>
      <c r="M20" s="175"/>
      <c r="N20" s="175"/>
      <c r="O20" s="175"/>
      <c r="P20" s="175"/>
      <c r="Q20" s="175"/>
      <c r="R20" s="175"/>
    </row>
    <row r="21" spans="1:18" ht="15" thickBot="1" x14ac:dyDescent="0.4">
      <c r="A21" s="327"/>
      <c r="B21" s="328"/>
      <c r="C21" s="328"/>
      <c r="D21" s="3" t="s">
        <v>438</v>
      </c>
      <c r="E21" s="301"/>
      <c r="F21" s="301"/>
      <c r="G21" s="301"/>
      <c r="H21" s="301"/>
      <c r="I21" s="372"/>
      <c r="J21" s="323"/>
      <c r="K21" s="175"/>
      <c r="L21" s="175"/>
      <c r="M21" s="175"/>
      <c r="N21" s="175"/>
      <c r="O21" s="175"/>
      <c r="P21" s="175"/>
      <c r="Q21" s="175"/>
      <c r="R21" s="175"/>
    </row>
    <row r="22" spans="1:18" ht="15" thickBot="1" x14ac:dyDescent="0.4">
      <c r="A22" s="327"/>
      <c r="B22" s="328"/>
      <c r="C22" s="328"/>
      <c r="D22" s="3" t="s">
        <v>439</v>
      </c>
      <c r="E22" s="301"/>
      <c r="F22" s="301"/>
      <c r="G22" s="301"/>
      <c r="H22" s="301"/>
      <c r="I22" s="372"/>
      <c r="J22" s="323"/>
      <c r="K22" s="175"/>
      <c r="L22" s="175"/>
      <c r="M22" s="175"/>
      <c r="N22" s="175"/>
      <c r="O22" s="175"/>
      <c r="P22" s="175"/>
      <c r="Q22" s="175"/>
      <c r="R22" s="175"/>
    </row>
    <row r="23" spans="1:18" ht="15" thickBot="1" x14ac:dyDescent="0.4">
      <c r="A23" s="327" t="s">
        <v>433</v>
      </c>
      <c r="B23" s="328" t="s">
        <v>646</v>
      </c>
      <c r="C23" s="328"/>
      <c r="D23" s="3" t="s">
        <v>53</v>
      </c>
      <c r="E23" s="301" t="s">
        <v>57</v>
      </c>
      <c r="F23" s="301" t="s">
        <v>431</v>
      </c>
      <c r="G23" s="301" t="s">
        <v>431</v>
      </c>
      <c r="H23" s="301" t="s">
        <v>30</v>
      </c>
      <c r="I23" s="368"/>
      <c r="J23" s="323" t="s">
        <v>682</v>
      </c>
      <c r="K23" s="175">
        <v>0</v>
      </c>
      <c r="L23" s="175">
        <v>0</v>
      </c>
      <c r="M23" s="175">
        <v>0</v>
      </c>
      <c r="N23" s="175">
        <v>0</v>
      </c>
      <c r="O23" s="175">
        <v>0</v>
      </c>
      <c r="P23" s="175">
        <v>0</v>
      </c>
      <c r="Q23" s="175">
        <v>0</v>
      </c>
      <c r="R23" s="175">
        <v>0</v>
      </c>
    </row>
    <row r="24" spans="1:18" ht="15" thickBot="1" x14ac:dyDescent="0.4">
      <c r="A24" s="327"/>
      <c r="B24" s="328"/>
      <c r="C24" s="328"/>
      <c r="D24" s="3" t="s">
        <v>432</v>
      </c>
      <c r="E24" s="301"/>
      <c r="F24" s="301"/>
      <c r="G24" s="301"/>
      <c r="H24" s="301"/>
      <c r="I24" s="369"/>
      <c r="J24" s="323"/>
      <c r="K24" s="175"/>
      <c r="L24" s="175"/>
      <c r="M24" s="175"/>
      <c r="N24" s="175"/>
      <c r="O24" s="175"/>
      <c r="P24" s="175"/>
      <c r="Q24" s="175"/>
      <c r="R24" s="175"/>
    </row>
    <row r="25" spans="1:18" ht="15" thickBot="1" x14ac:dyDescent="0.4">
      <c r="A25" s="327"/>
      <c r="B25" s="328"/>
      <c r="C25" s="328"/>
      <c r="D25" s="3" t="s">
        <v>436</v>
      </c>
      <c r="E25" s="301"/>
      <c r="F25" s="301"/>
      <c r="G25" s="301"/>
      <c r="H25" s="301"/>
      <c r="I25" s="369"/>
      <c r="J25" s="323"/>
      <c r="K25" s="175"/>
      <c r="L25" s="175"/>
      <c r="M25" s="175"/>
      <c r="N25" s="175"/>
      <c r="O25" s="175"/>
      <c r="P25" s="175"/>
      <c r="Q25" s="175"/>
      <c r="R25" s="175"/>
    </row>
    <row r="26" spans="1:18" ht="15" thickBot="1" x14ac:dyDescent="0.4">
      <c r="A26" s="327"/>
      <c r="B26" s="328"/>
      <c r="C26" s="328"/>
      <c r="D26" s="3" t="s">
        <v>437</v>
      </c>
      <c r="E26" s="301"/>
      <c r="F26" s="301"/>
      <c r="G26" s="301"/>
      <c r="H26" s="301"/>
      <c r="I26" s="369"/>
      <c r="J26" s="323"/>
      <c r="K26" s="175"/>
      <c r="L26" s="175"/>
      <c r="M26" s="175"/>
      <c r="N26" s="175"/>
      <c r="O26" s="175"/>
      <c r="P26" s="175"/>
      <c r="Q26" s="175"/>
      <c r="R26" s="175"/>
    </row>
    <row r="27" spans="1:18" ht="15" thickBot="1" x14ac:dyDescent="0.4">
      <c r="A27" s="327"/>
      <c r="B27" s="328"/>
      <c r="C27" s="328"/>
      <c r="D27" s="3" t="s">
        <v>438</v>
      </c>
      <c r="E27" s="301"/>
      <c r="F27" s="301"/>
      <c r="G27" s="301"/>
      <c r="H27" s="301"/>
      <c r="I27" s="369"/>
      <c r="J27" s="323"/>
      <c r="K27" s="175"/>
      <c r="L27" s="175"/>
      <c r="M27" s="175"/>
      <c r="N27" s="175"/>
      <c r="O27" s="175"/>
      <c r="P27" s="175"/>
      <c r="Q27" s="175"/>
      <c r="R27" s="175"/>
    </row>
    <row r="28" spans="1:18" ht="15" thickBot="1" x14ac:dyDescent="0.4">
      <c r="A28" s="327"/>
      <c r="B28" s="328"/>
      <c r="C28" s="328"/>
      <c r="D28" s="3" t="s">
        <v>439</v>
      </c>
      <c r="E28" s="301"/>
      <c r="F28" s="301"/>
      <c r="G28" s="301"/>
      <c r="H28" s="301"/>
      <c r="I28" s="370"/>
      <c r="J28" s="323"/>
      <c r="K28" s="175"/>
      <c r="L28" s="175"/>
      <c r="M28" s="175"/>
      <c r="N28" s="175"/>
      <c r="O28" s="175"/>
      <c r="P28" s="175"/>
      <c r="Q28" s="175"/>
      <c r="R28" s="175"/>
    </row>
    <row r="29" spans="1:18" ht="15" thickBot="1" x14ac:dyDescent="0.4">
      <c r="A29" s="327" t="s">
        <v>433</v>
      </c>
      <c r="B29" s="328" t="s">
        <v>647</v>
      </c>
      <c r="C29" s="328"/>
      <c r="D29" s="3" t="s">
        <v>53</v>
      </c>
      <c r="E29" s="301" t="s">
        <v>57</v>
      </c>
      <c r="F29" s="301" t="s">
        <v>431</v>
      </c>
      <c r="G29" s="301" t="s">
        <v>431</v>
      </c>
      <c r="H29" s="301" t="s">
        <v>30</v>
      </c>
      <c r="I29" s="368"/>
      <c r="J29" s="323" t="s">
        <v>682</v>
      </c>
      <c r="K29" s="175">
        <v>0</v>
      </c>
      <c r="L29" s="175">
        <v>0</v>
      </c>
      <c r="M29" s="175">
        <v>0</v>
      </c>
      <c r="N29" s="175">
        <v>0</v>
      </c>
      <c r="O29" s="175">
        <v>0</v>
      </c>
      <c r="P29" s="175">
        <v>0</v>
      </c>
      <c r="Q29" s="175">
        <v>0</v>
      </c>
      <c r="R29" s="175">
        <v>0</v>
      </c>
    </row>
    <row r="30" spans="1:18" ht="15" thickBot="1" x14ac:dyDescent="0.4">
      <c r="A30" s="327"/>
      <c r="B30" s="328"/>
      <c r="C30" s="328"/>
      <c r="D30" s="3" t="s">
        <v>432</v>
      </c>
      <c r="E30" s="301"/>
      <c r="F30" s="301"/>
      <c r="G30" s="301"/>
      <c r="H30" s="301"/>
      <c r="I30" s="369"/>
      <c r="J30" s="323"/>
      <c r="K30" s="175"/>
      <c r="L30" s="175"/>
      <c r="M30" s="175"/>
      <c r="N30" s="175"/>
      <c r="O30" s="175"/>
      <c r="P30" s="175"/>
      <c r="Q30" s="175"/>
      <c r="R30" s="175"/>
    </row>
    <row r="31" spans="1:18" ht="15" thickBot="1" x14ac:dyDescent="0.4">
      <c r="A31" s="327"/>
      <c r="B31" s="328"/>
      <c r="C31" s="328"/>
      <c r="D31" s="3" t="s">
        <v>436</v>
      </c>
      <c r="E31" s="301"/>
      <c r="F31" s="301"/>
      <c r="G31" s="301"/>
      <c r="H31" s="301"/>
      <c r="I31" s="369"/>
      <c r="J31" s="323"/>
      <c r="K31" s="175"/>
      <c r="L31" s="175"/>
      <c r="M31" s="175"/>
      <c r="N31" s="175"/>
      <c r="O31" s="175"/>
      <c r="P31" s="175"/>
      <c r="Q31" s="175"/>
      <c r="R31" s="175"/>
    </row>
    <row r="32" spans="1:18" ht="15" thickBot="1" x14ac:dyDescent="0.4">
      <c r="A32" s="327"/>
      <c r="B32" s="328"/>
      <c r="C32" s="328"/>
      <c r="D32" s="3" t="s">
        <v>437</v>
      </c>
      <c r="E32" s="301"/>
      <c r="F32" s="301"/>
      <c r="G32" s="301"/>
      <c r="H32" s="301"/>
      <c r="I32" s="369"/>
      <c r="J32" s="323"/>
      <c r="K32" s="175"/>
      <c r="L32" s="175"/>
      <c r="M32" s="175"/>
      <c r="N32" s="175"/>
      <c r="O32" s="175"/>
      <c r="P32" s="175"/>
      <c r="Q32" s="175"/>
      <c r="R32" s="175"/>
    </row>
    <row r="33" spans="1:18" ht="15" thickBot="1" x14ac:dyDescent="0.4">
      <c r="A33" s="327"/>
      <c r="B33" s="328"/>
      <c r="C33" s="328"/>
      <c r="D33" s="3" t="s">
        <v>438</v>
      </c>
      <c r="E33" s="301"/>
      <c r="F33" s="301"/>
      <c r="G33" s="301"/>
      <c r="H33" s="301"/>
      <c r="I33" s="369"/>
      <c r="J33" s="323"/>
      <c r="K33" s="175"/>
      <c r="L33" s="175"/>
      <c r="M33" s="175"/>
      <c r="N33" s="175"/>
      <c r="O33" s="175"/>
      <c r="P33" s="175"/>
      <c r="Q33" s="175"/>
      <c r="R33" s="175"/>
    </row>
    <row r="34" spans="1:18" ht="15" thickBot="1" x14ac:dyDescent="0.4">
      <c r="A34" s="327"/>
      <c r="B34" s="328"/>
      <c r="C34" s="328"/>
      <c r="D34" s="3" t="s">
        <v>439</v>
      </c>
      <c r="E34" s="301"/>
      <c r="F34" s="301"/>
      <c r="G34" s="301"/>
      <c r="H34" s="301"/>
      <c r="I34" s="370"/>
      <c r="J34" s="323"/>
      <c r="K34" s="175"/>
      <c r="L34" s="175"/>
      <c r="M34" s="175"/>
      <c r="N34" s="175"/>
      <c r="O34" s="175"/>
      <c r="P34" s="175"/>
      <c r="Q34" s="175"/>
      <c r="R34" s="175"/>
    </row>
  </sheetData>
  <mergeCells count="139">
    <mergeCell ref="A7:A8"/>
    <mergeCell ref="B7:B8"/>
    <mergeCell ref="D7:D8"/>
    <mergeCell ref="E7:E8"/>
    <mergeCell ref="F7:F8"/>
    <mergeCell ref="H17:H22"/>
    <mergeCell ref="A17:A22"/>
    <mergeCell ref="B17:B22"/>
    <mergeCell ref="C17:C22"/>
    <mergeCell ref="E17:E22"/>
    <mergeCell ref="F17:F22"/>
    <mergeCell ref="G17:G22"/>
    <mergeCell ref="G12:G14"/>
    <mergeCell ref="G7:G8"/>
    <mergeCell ref="A9:A11"/>
    <mergeCell ref="B9:B11"/>
    <mergeCell ref="C9:C11"/>
    <mergeCell ref="E9:E11"/>
    <mergeCell ref="F9:H11"/>
    <mergeCell ref="H12:H14"/>
    <mergeCell ref="A15:A16"/>
    <mergeCell ref="B15:B16"/>
    <mergeCell ref="C15:C16"/>
    <mergeCell ref="E15:E16"/>
    <mergeCell ref="A1:A4"/>
    <mergeCell ref="B1:B4"/>
    <mergeCell ref="C1:C4"/>
    <mergeCell ref="E1:E4"/>
    <mergeCell ref="F1:H2"/>
    <mergeCell ref="H3:H4"/>
    <mergeCell ref="A5:A6"/>
    <mergeCell ref="B5:B6"/>
    <mergeCell ref="E5:E6"/>
    <mergeCell ref="F5:H6"/>
    <mergeCell ref="D1:D4"/>
    <mergeCell ref="F3:F4"/>
    <mergeCell ref="G3:G4"/>
    <mergeCell ref="F15:F16"/>
    <mergeCell ref="G15:G16"/>
    <mergeCell ref="H15:H16"/>
    <mergeCell ref="A12:A14"/>
    <mergeCell ref="B12:B14"/>
    <mergeCell ref="D12:D14"/>
    <mergeCell ref="E12:E14"/>
    <mergeCell ref="F12:F14"/>
    <mergeCell ref="G23:G28"/>
    <mergeCell ref="H23:H28"/>
    <mergeCell ref="A29:A34"/>
    <mergeCell ref="B29:B34"/>
    <mergeCell ref="C29:C34"/>
    <mergeCell ref="E29:E34"/>
    <mergeCell ref="F29:F34"/>
    <mergeCell ref="G29:G34"/>
    <mergeCell ref="H29:H34"/>
    <mergeCell ref="A23:A28"/>
    <mergeCell ref="B23:B28"/>
    <mergeCell ref="C23:C28"/>
    <mergeCell ref="E23:E28"/>
    <mergeCell ref="F23:F28"/>
    <mergeCell ref="L7:L8"/>
    <mergeCell ref="R7:R8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M7:M8"/>
    <mergeCell ref="N7:N8"/>
    <mergeCell ref="O7:O8"/>
    <mergeCell ref="P7:P8"/>
    <mergeCell ref="Q7:Q8"/>
    <mergeCell ref="Q12:Q14"/>
    <mergeCell ref="R12:R14"/>
    <mergeCell ref="J15:J16"/>
    <mergeCell ref="K15:K16"/>
    <mergeCell ref="L15:L16"/>
    <mergeCell ref="M15:M16"/>
    <mergeCell ref="N15:N16"/>
    <mergeCell ref="O15:O16"/>
    <mergeCell ref="P15:P16"/>
    <mergeCell ref="J12:J14"/>
    <mergeCell ref="K12:K14"/>
    <mergeCell ref="L12:L14"/>
    <mergeCell ref="M12:M14"/>
    <mergeCell ref="N12:N14"/>
    <mergeCell ref="Q15:Q16"/>
    <mergeCell ref="R15:R16"/>
    <mergeCell ref="Q29:Q34"/>
    <mergeCell ref="R29:R34"/>
    <mergeCell ref="I29:I34"/>
    <mergeCell ref="J29:J34"/>
    <mergeCell ref="K29:K34"/>
    <mergeCell ref="L29:L34"/>
    <mergeCell ref="M29:M34"/>
    <mergeCell ref="O17:O22"/>
    <mergeCell ref="P17:P22"/>
    <mergeCell ref="Q17:Q22"/>
    <mergeCell ref="R17:R22"/>
    <mergeCell ref="I23:I28"/>
    <mergeCell ref="J23:J28"/>
    <mergeCell ref="P23:P28"/>
    <mergeCell ref="Q23:Q28"/>
    <mergeCell ref="R23:R28"/>
    <mergeCell ref="J17:J22"/>
    <mergeCell ref="K17:K22"/>
    <mergeCell ref="L17:L22"/>
    <mergeCell ref="M17:M22"/>
    <mergeCell ref="N17:N22"/>
    <mergeCell ref="I12:I22"/>
    <mergeCell ref="O12:O14"/>
    <mergeCell ref="P12:P14"/>
    <mergeCell ref="I1:I6"/>
    <mergeCell ref="N29:N34"/>
    <mergeCell ref="O29:O34"/>
    <mergeCell ref="P29:P34"/>
    <mergeCell ref="I7:I8"/>
    <mergeCell ref="I9:I11"/>
    <mergeCell ref="J1:J3"/>
    <mergeCell ref="K1:R3"/>
    <mergeCell ref="K4:K6"/>
    <mergeCell ref="L4:L6"/>
    <mergeCell ref="M4:M6"/>
    <mergeCell ref="N4:N6"/>
    <mergeCell ref="O4:O6"/>
    <mergeCell ref="P4:P6"/>
    <mergeCell ref="Q4:Q6"/>
    <mergeCell ref="R4:R6"/>
    <mergeCell ref="J5:J6"/>
    <mergeCell ref="J7:J8"/>
    <mergeCell ref="K7:K8"/>
    <mergeCell ref="K23:K28"/>
    <mergeCell ref="L23:L28"/>
    <mergeCell ref="M23:M28"/>
    <mergeCell ref="N23:N28"/>
    <mergeCell ref="O23:O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5"/>
  <sheetViews>
    <sheetView tabSelected="1" zoomScaleNormal="100" workbookViewId="0">
      <pane xSplit="12510" ySplit="3180" topLeftCell="K11" activePane="bottomRight"/>
      <selection activeCell="T8" sqref="T8"/>
      <selection pane="topRight" activeCell="J1" sqref="J1"/>
      <selection pane="bottomLeft" activeCell="I49" sqref="I49"/>
      <selection pane="bottomRight" activeCell="K12" sqref="K12:K13"/>
    </sheetView>
  </sheetViews>
  <sheetFormatPr defaultRowHeight="14.5" x14ac:dyDescent="0.35"/>
  <cols>
    <col min="2" max="2" width="20.81640625" customWidth="1"/>
    <col min="3" max="3" width="13.7265625" style="80" customWidth="1"/>
    <col min="9" max="9" width="18.6328125" customWidth="1"/>
    <col min="10" max="10" width="11.6328125" customWidth="1"/>
    <col min="11" max="11" width="11.08984375" customWidth="1"/>
    <col min="12" max="12" width="11.6328125" customWidth="1"/>
    <col min="16" max="16" width="10.36328125" customWidth="1"/>
    <col min="17" max="17" width="9.6328125" customWidth="1"/>
    <col min="19" max="19" width="12.08984375" customWidth="1"/>
  </cols>
  <sheetData>
    <row r="1" spans="1:19" ht="15" thickBot="1" x14ac:dyDescent="0.4">
      <c r="A1" s="78"/>
      <c r="B1" s="78"/>
      <c r="C1" s="84"/>
      <c r="D1" s="78"/>
      <c r="E1" s="78"/>
      <c r="F1" s="78"/>
      <c r="G1" s="78"/>
      <c r="H1" s="78"/>
      <c r="I1" s="78"/>
      <c r="J1" s="387" t="s">
        <v>663</v>
      </c>
      <c r="K1" s="388"/>
      <c r="L1" s="380" t="s">
        <v>664</v>
      </c>
      <c r="M1" s="381"/>
      <c r="N1" s="381"/>
      <c r="O1" s="381"/>
      <c r="P1" s="381"/>
      <c r="Q1" s="381"/>
      <c r="R1" s="381"/>
      <c r="S1" s="382"/>
    </row>
    <row r="2" spans="1:19" ht="20.25" customHeight="1" thickBot="1" x14ac:dyDescent="0.4">
      <c r="A2" s="401" t="s">
        <v>195</v>
      </c>
      <c r="B2" s="401" t="s">
        <v>336</v>
      </c>
      <c r="C2" s="402" t="s">
        <v>700</v>
      </c>
      <c r="D2" s="401" t="s">
        <v>440</v>
      </c>
      <c r="E2" s="401" t="s">
        <v>338</v>
      </c>
      <c r="F2" s="401" t="s">
        <v>339</v>
      </c>
      <c r="G2" s="401"/>
      <c r="H2" s="401"/>
      <c r="I2" s="398" t="s">
        <v>6</v>
      </c>
      <c r="J2" s="389"/>
      <c r="K2" s="390"/>
      <c r="L2" s="383"/>
      <c r="M2" s="384"/>
      <c r="N2" s="384"/>
      <c r="O2" s="384"/>
      <c r="P2" s="384"/>
      <c r="Q2" s="384"/>
      <c r="R2" s="384"/>
      <c r="S2" s="385"/>
    </row>
    <row r="3" spans="1:19" ht="3" hidden="1" customHeight="1" thickBot="1" x14ac:dyDescent="0.4">
      <c r="A3" s="401"/>
      <c r="B3" s="401"/>
      <c r="C3" s="403"/>
      <c r="D3" s="401"/>
      <c r="E3" s="401"/>
      <c r="F3" s="401"/>
      <c r="G3" s="401"/>
      <c r="H3" s="401"/>
      <c r="I3" s="398"/>
      <c r="J3" s="391"/>
      <c r="K3" s="392"/>
      <c r="L3" s="379" t="s">
        <v>677</v>
      </c>
      <c r="M3" s="379" t="s">
        <v>678</v>
      </c>
      <c r="N3" s="378" t="s">
        <v>668</v>
      </c>
      <c r="O3" s="379" t="s">
        <v>741</v>
      </c>
      <c r="P3" s="378" t="s">
        <v>742</v>
      </c>
      <c r="Q3" s="378" t="s">
        <v>671</v>
      </c>
      <c r="R3" s="378" t="s">
        <v>672</v>
      </c>
      <c r="S3" s="379" t="s">
        <v>743</v>
      </c>
    </row>
    <row r="4" spans="1:19" ht="25" customHeight="1" thickBot="1" x14ac:dyDescent="0.4">
      <c r="A4" s="401"/>
      <c r="B4" s="401"/>
      <c r="C4" s="403"/>
      <c r="D4" s="401"/>
      <c r="E4" s="401"/>
      <c r="F4" s="405" t="s">
        <v>697</v>
      </c>
      <c r="G4" s="405" t="s">
        <v>232</v>
      </c>
      <c r="H4" s="401" t="s">
        <v>200</v>
      </c>
      <c r="I4" s="275"/>
      <c r="J4" s="378" t="s">
        <v>687</v>
      </c>
      <c r="K4" s="378" t="s">
        <v>688</v>
      </c>
      <c r="L4" s="379"/>
      <c r="M4" s="379"/>
      <c r="N4" s="378"/>
      <c r="O4" s="379"/>
      <c r="P4" s="378"/>
      <c r="Q4" s="378"/>
      <c r="R4" s="378"/>
      <c r="S4" s="379"/>
    </row>
    <row r="5" spans="1:19" ht="84" customHeight="1" thickBot="1" x14ac:dyDescent="0.4">
      <c r="A5" s="401"/>
      <c r="B5" s="401"/>
      <c r="C5" s="404"/>
      <c r="D5" s="401"/>
      <c r="E5" s="401"/>
      <c r="F5" s="407"/>
      <c r="G5" s="406"/>
      <c r="H5" s="401"/>
      <c r="I5" s="275"/>
      <c r="J5" s="378"/>
      <c r="K5" s="378"/>
      <c r="L5" s="379"/>
      <c r="M5" s="379"/>
      <c r="N5" s="378"/>
      <c r="O5" s="379"/>
      <c r="P5" s="378"/>
      <c r="Q5" s="378"/>
      <c r="R5" s="378"/>
      <c r="S5" s="379"/>
    </row>
    <row r="6" spans="1:19" ht="42.5" thickBot="1" x14ac:dyDescent="0.4">
      <c r="A6" s="50" t="s">
        <v>690</v>
      </c>
      <c r="B6" s="51" t="s">
        <v>441</v>
      </c>
      <c r="C6" s="90">
        <v>21</v>
      </c>
      <c r="D6" s="91" t="s">
        <v>204</v>
      </c>
      <c r="E6" s="91" t="s">
        <v>57</v>
      </c>
      <c r="F6" s="92" t="s">
        <v>128</v>
      </c>
      <c r="G6" s="91" t="s">
        <v>86</v>
      </c>
      <c r="H6" s="91" t="s">
        <v>19</v>
      </c>
      <c r="I6" s="91" t="s">
        <v>724</v>
      </c>
      <c r="J6" s="393">
        <v>2435</v>
      </c>
      <c r="K6" s="75">
        <v>220.5</v>
      </c>
      <c r="L6" s="127">
        <f>-(C6/7.04)</f>
        <v>-2.9829545454545454</v>
      </c>
      <c r="M6" s="127">
        <f>C6/7.04</f>
        <v>2.9829545454545454</v>
      </c>
      <c r="N6" s="100">
        <v>0</v>
      </c>
      <c r="O6" s="127">
        <f>C6/7.04</f>
        <v>2.9829545454545454</v>
      </c>
      <c r="P6" s="127">
        <f>C6/7.04</f>
        <v>2.9829545454545454</v>
      </c>
      <c r="Q6" s="100">
        <v>0</v>
      </c>
      <c r="R6" s="100">
        <v>0</v>
      </c>
      <c r="S6" s="127">
        <f>K6/135.9187</f>
        <v>1.6222933268196356</v>
      </c>
    </row>
    <row r="7" spans="1:19" ht="42.5" thickBot="1" x14ac:dyDescent="0.4">
      <c r="A7" s="50" t="s">
        <v>442</v>
      </c>
      <c r="B7" s="51" t="s">
        <v>443</v>
      </c>
      <c r="C7" s="90">
        <v>21.8</v>
      </c>
      <c r="D7" s="91" t="s">
        <v>204</v>
      </c>
      <c r="E7" s="91" t="s">
        <v>57</v>
      </c>
      <c r="F7" s="92" t="s">
        <v>103</v>
      </c>
      <c r="G7" s="91" t="s">
        <v>41</v>
      </c>
      <c r="H7" s="91" t="s">
        <v>19</v>
      </c>
      <c r="I7" s="91" t="s">
        <v>724</v>
      </c>
      <c r="J7" s="393"/>
      <c r="K7" s="75">
        <v>253.7</v>
      </c>
      <c r="L7" s="127">
        <f>-(C7/7.04)</f>
        <v>-3.0965909090909092</v>
      </c>
      <c r="M7" s="127">
        <f>C7/7.04</f>
        <v>3.0965909090909092</v>
      </c>
      <c r="N7" s="100">
        <v>0</v>
      </c>
      <c r="O7" s="127">
        <f t="shared" ref="O7" si="0">C7/7.04</f>
        <v>3.0965909090909092</v>
      </c>
      <c r="P7" s="127">
        <f>C7/7.04</f>
        <v>3.0965909090909092</v>
      </c>
      <c r="Q7" s="100">
        <v>0</v>
      </c>
      <c r="R7" s="100">
        <v>0</v>
      </c>
      <c r="S7" s="127">
        <f>K7/135.9187</f>
        <v>1.8665569932614128</v>
      </c>
    </row>
    <row r="8" spans="1:19" ht="70.5" thickBot="1" x14ac:dyDescent="0.4">
      <c r="A8" s="85" t="s">
        <v>444</v>
      </c>
      <c r="B8" s="86" t="s">
        <v>445</v>
      </c>
      <c r="C8" s="87">
        <v>40</v>
      </c>
      <c r="D8" s="88" t="s">
        <v>204</v>
      </c>
      <c r="E8" s="88" t="s">
        <v>57</v>
      </c>
      <c r="F8" s="89" t="s">
        <v>446</v>
      </c>
      <c r="G8" s="88" t="s">
        <v>41</v>
      </c>
      <c r="H8" s="88" t="s">
        <v>447</v>
      </c>
      <c r="I8" s="88" t="s">
        <v>42</v>
      </c>
      <c r="J8" s="393"/>
      <c r="K8" s="76">
        <v>1060</v>
      </c>
      <c r="L8" s="127">
        <f>C8/7.04</f>
        <v>5.6818181818181817</v>
      </c>
      <c r="M8" s="127">
        <f>C8/7.04</f>
        <v>5.6818181818181817</v>
      </c>
      <c r="N8" s="100">
        <v>0</v>
      </c>
      <c r="O8" s="100">
        <v>0</v>
      </c>
      <c r="P8" s="100">
        <v>0</v>
      </c>
      <c r="Q8" s="100">
        <v>0</v>
      </c>
      <c r="R8" s="100">
        <v>0</v>
      </c>
      <c r="S8" s="127">
        <f t="shared" ref="S8:S9" si="1">K8/135.9187</f>
        <v>7.7987797116952997</v>
      </c>
    </row>
    <row r="9" spans="1:19" ht="56.25" customHeight="1" thickBot="1" x14ac:dyDescent="0.4">
      <c r="A9" s="408" t="s">
        <v>448</v>
      </c>
      <c r="B9" s="409" t="s">
        <v>449</v>
      </c>
      <c r="C9" s="410">
        <v>40</v>
      </c>
      <c r="D9" s="399" t="s">
        <v>204</v>
      </c>
      <c r="E9" s="399" t="s">
        <v>57</v>
      </c>
      <c r="F9" s="411" t="s">
        <v>450</v>
      </c>
      <c r="G9" s="399" t="s">
        <v>41</v>
      </c>
      <c r="H9" s="91" t="s">
        <v>19</v>
      </c>
      <c r="I9" s="399" t="s">
        <v>724</v>
      </c>
      <c r="J9" s="393"/>
      <c r="K9" s="375">
        <v>1292</v>
      </c>
      <c r="L9" s="377">
        <f>-C9/7.04</f>
        <v>-5.6818181818181817</v>
      </c>
      <c r="M9" s="377">
        <f>C9/7.04</f>
        <v>5.6818181818181817</v>
      </c>
      <c r="N9" s="386">
        <v>0</v>
      </c>
      <c r="O9" s="386">
        <v>0</v>
      </c>
      <c r="P9" s="386">
        <v>0</v>
      </c>
      <c r="Q9" s="386">
        <v>0</v>
      </c>
      <c r="R9" s="386">
        <v>0</v>
      </c>
      <c r="S9" s="377">
        <f t="shared" si="1"/>
        <v>9.5056824410474796</v>
      </c>
    </row>
    <row r="10" spans="1:19" ht="15" thickBot="1" x14ac:dyDescent="0.4">
      <c r="A10" s="408"/>
      <c r="B10" s="409"/>
      <c r="C10" s="410"/>
      <c r="D10" s="399"/>
      <c r="E10" s="399"/>
      <c r="F10" s="411"/>
      <c r="G10" s="399"/>
      <c r="H10" s="91" t="s">
        <v>18</v>
      </c>
      <c r="I10" s="400"/>
      <c r="J10" s="393"/>
      <c r="K10" s="375"/>
      <c r="L10" s="377"/>
      <c r="M10" s="377"/>
      <c r="N10" s="386"/>
      <c r="O10" s="386"/>
      <c r="P10" s="386"/>
      <c r="Q10" s="386"/>
      <c r="R10" s="386"/>
      <c r="S10" s="377"/>
    </row>
    <row r="11" spans="1:19" ht="98.5" thickBot="1" x14ac:dyDescent="0.4">
      <c r="A11" s="85" t="s">
        <v>451</v>
      </c>
      <c r="B11" s="86" t="s">
        <v>452</v>
      </c>
      <c r="C11" s="87">
        <v>6</v>
      </c>
      <c r="D11" s="88" t="s">
        <v>204</v>
      </c>
      <c r="E11" s="88" t="s">
        <v>57</v>
      </c>
      <c r="F11" s="89" t="s">
        <v>85</v>
      </c>
      <c r="G11" s="88" t="s">
        <v>41</v>
      </c>
      <c r="H11" s="88" t="s">
        <v>19</v>
      </c>
      <c r="I11" s="88" t="s">
        <v>42</v>
      </c>
      <c r="J11" s="393"/>
      <c r="K11" s="76">
        <v>159</v>
      </c>
      <c r="L11" s="127">
        <f>C11/7.04</f>
        <v>0.85227272727272729</v>
      </c>
      <c r="M11" s="127">
        <f>C11/7.04</f>
        <v>0.85227272727272729</v>
      </c>
      <c r="N11" s="100">
        <v>0</v>
      </c>
      <c r="O11" s="100">
        <v>0</v>
      </c>
      <c r="P11" s="127">
        <f>C11/7.04</f>
        <v>0.85227272727272729</v>
      </c>
      <c r="Q11" s="100">
        <v>0</v>
      </c>
      <c r="R11" s="100">
        <v>0</v>
      </c>
      <c r="S11" s="127">
        <f t="shared" ref="S11:S12" si="2">K11/135.9187</f>
        <v>1.1698169567542951</v>
      </c>
    </row>
    <row r="12" spans="1:19" ht="58.5" customHeight="1" thickBot="1" x14ac:dyDescent="0.4">
      <c r="A12" s="394" t="s">
        <v>453</v>
      </c>
      <c r="B12" s="395" t="s">
        <v>454</v>
      </c>
      <c r="C12" s="396">
        <v>75</v>
      </c>
      <c r="D12" s="397" t="s">
        <v>204</v>
      </c>
      <c r="E12" s="397" t="s">
        <v>57</v>
      </c>
      <c r="F12" s="413" t="s">
        <v>455</v>
      </c>
      <c r="G12" s="397" t="s">
        <v>41</v>
      </c>
      <c r="H12" s="412" t="s">
        <v>692</v>
      </c>
      <c r="I12" s="397" t="s">
        <v>42</v>
      </c>
      <c r="J12" s="393"/>
      <c r="K12" s="375">
        <v>825</v>
      </c>
      <c r="L12" s="377">
        <f>C12/7.04</f>
        <v>10.653409090909092</v>
      </c>
      <c r="M12" s="377">
        <f>C12/7.04</f>
        <v>10.653409090909092</v>
      </c>
      <c r="N12" s="386">
        <v>0</v>
      </c>
      <c r="O12" s="386">
        <v>0</v>
      </c>
      <c r="P12" s="386">
        <v>0</v>
      </c>
      <c r="Q12" s="386">
        <v>0</v>
      </c>
      <c r="R12" s="386">
        <v>0</v>
      </c>
      <c r="S12" s="377">
        <f t="shared" si="2"/>
        <v>6.0698049642911531</v>
      </c>
    </row>
    <row r="13" spans="1:19" ht="15" thickBot="1" x14ac:dyDescent="0.4">
      <c r="A13" s="394"/>
      <c r="B13" s="395"/>
      <c r="C13" s="396"/>
      <c r="D13" s="397"/>
      <c r="E13" s="397"/>
      <c r="F13" s="413"/>
      <c r="G13" s="397"/>
      <c r="H13" s="406"/>
      <c r="I13" s="275"/>
      <c r="J13" s="393"/>
      <c r="K13" s="375"/>
      <c r="L13" s="377"/>
      <c r="M13" s="377"/>
      <c r="N13" s="386"/>
      <c r="O13" s="386"/>
      <c r="P13" s="386"/>
      <c r="Q13" s="386"/>
      <c r="R13" s="386"/>
      <c r="S13" s="377"/>
    </row>
    <row r="14" spans="1:19" ht="42.5" thickBot="1" x14ac:dyDescent="0.4">
      <c r="A14" s="50" t="s">
        <v>456</v>
      </c>
      <c r="B14" s="51" t="s">
        <v>457</v>
      </c>
      <c r="C14" s="90">
        <v>80</v>
      </c>
      <c r="D14" s="91" t="s">
        <v>204</v>
      </c>
      <c r="E14" s="91" t="s">
        <v>57</v>
      </c>
      <c r="F14" s="92" t="s">
        <v>458</v>
      </c>
      <c r="G14" s="91" t="s">
        <v>41</v>
      </c>
      <c r="H14" s="91" t="s">
        <v>19</v>
      </c>
      <c r="I14" s="91" t="s">
        <v>720</v>
      </c>
      <c r="J14" s="393"/>
      <c r="K14" s="76">
        <v>1040</v>
      </c>
      <c r="L14" s="127">
        <f>-C14/7.04</f>
        <v>-11.363636363636363</v>
      </c>
      <c r="M14" s="127">
        <f>C14/7.04</f>
        <v>11.363636363636363</v>
      </c>
      <c r="N14" s="100">
        <v>0</v>
      </c>
      <c r="O14" s="127">
        <f t="shared" ref="O14" si="3">C14/7.04</f>
        <v>11.363636363636363</v>
      </c>
      <c r="P14" s="127">
        <f>C14/7.04</f>
        <v>11.363636363636363</v>
      </c>
      <c r="Q14" s="100">
        <v>0</v>
      </c>
      <c r="R14" s="100">
        <v>0</v>
      </c>
      <c r="S14" s="127">
        <f t="shared" ref="S14:S15" si="4">K14/135.9187</f>
        <v>7.6516329246821817</v>
      </c>
    </row>
    <row r="15" spans="1:19" ht="13.5" customHeight="1" thickBot="1" x14ac:dyDescent="0.4">
      <c r="A15" s="394" t="s">
        <v>459</v>
      </c>
      <c r="B15" s="395" t="s">
        <v>460</v>
      </c>
      <c r="C15" s="396">
        <v>22</v>
      </c>
      <c r="D15" s="397" t="s">
        <v>204</v>
      </c>
      <c r="E15" s="397" t="s">
        <v>57</v>
      </c>
      <c r="F15" s="413" t="s">
        <v>462</v>
      </c>
      <c r="G15" s="397" t="s">
        <v>41</v>
      </c>
      <c r="H15" s="412" t="s">
        <v>693</v>
      </c>
      <c r="I15" s="397" t="s">
        <v>42</v>
      </c>
      <c r="J15" s="393"/>
      <c r="K15" s="376">
        <v>917.5</v>
      </c>
      <c r="L15" s="377">
        <f>C15/7.04</f>
        <v>3.125</v>
      </c>
      <c r="M15" s="377">
        <f>C15/7.04</f>
        <v>3.125</v>
      </c>
      <c r="N15" s="386">
        <v>0</v>
      </c>
      <c r="O15" s="386">
        <v>0</v>
      </c>
      <c r="P15" s="386">
        <v>0</v>
      </c>
      <c r="Q15" s="386">
        <v>0</v>
      </c>
      <c r="R15" s="386">
        <v>0</v>
      </c>
      <c r="S15" s="377">
        <f t="shared" si="4"/>
        <v>6.7503588542268282</v>
      </c>
    </row>
    <row r="16" spans="1:19" ht="15" thickBot="1" x14ac:dyDescent="0.4">
      <c r="A16" s="394"/>
      <c r="B16" s="395"/>
      <c r="C16" s="396"/>
      <c r="D16" s="397"/>
      <c r="E16" s="397"/>
      <c r="F16" s="413"/>
      <c r="G16" s="397"/>
      <c r="H16" s="406"/>
      <c r="I16" s="275"/>
      <c r="J16" s="393"/>
      <c r="K16" s="376"/>
      <c r="L16" s="377"/>
      <c r="M16" s="377"/>
      <c r="N16" s="386"/>
      <c r="O16" s="386"/>
      <c r="P16" s="386"/>
      <c r="Q16" s="386"/>
      <c r="R16" s="386"/>
      <c r="S16" s="377"/>
    </row>
    <row r="17" spans="1:19" ht="15" thickBot="1" x14ac:dyDescent="0.4">
      <c r="A17" s="85" t="s">
        <v>463</v>
      </c>
      <c r="B17" s="86" t="s">
        <v>464</v>
      </c>
      <c r="C17" s="87">
        <v>15</v>
      </c>
      <c r="D17" s="88" t="s">
        <v>204</v>
      </c>
      <c r="E17" s="88" t="s">
        <v>57</v>
      </c>
      <c r="F17" s="89" t="s">
        <v>465</v>
      </c>
      <c r="G17" s="88" t="s">
        <v>165</v>
      </c>
      <c r="H17" s="88" t="s">
        <v>19</v>
      </c>
      <c r="I17" s="88" t="s">
        <v>42</v>
      </c>
      <c r="J17" s="393"/>
      <c r="K17" s="75">
        <v>894.3</v>
      </c>
      <c r="L17" s="174">
        <v>0</v>
      </c>
      <c r="M17" s="127">
        <f>C17/7.04</f>
        <v>2.1306818181818183</v>
      </c>
      <c r="N17" s="100">
        <v>0</v>
      </c>
      <c r="O17" s="100">
        <v>0</v>
      </c>
      <c r="P17" s="100">
        <v>0</v>
      </c>
      <c r="Q17" s="100">
        <v>0</v>
      </c>
      <c r="R17" s="100">
        <v>0</v>
      </c>
      <c r="S17" s="127">
        <f t="shared" ref="S17:S20" si="5">K17/135.9187</f>
        <v>6.5796685812916103</v>
      </c>
    </row>
    <row r="18" spans="1:19" ht="15" thickBot="1" x14ac:dyDescent="0.4">
      <c r="A18" s="85" t="s">
        <v>466</v>
      </c>
      <c r="B18" s="86" t="s">
        <v>467</v>
      </c>
      <c r="C18" s="87">
        <v>150</v>
      </c>
      <c r="D18" s="88" t="s">
        <v>204</v>
      </c>
      <c r="E18" s="88" t="s">
        <v>57</v>
      </c>
      <c r="F18" s="89" t="s">
        <v>468</v>
      </c>
      <c r="G18" s="88" t="s">
        <v>41</v>
      </c>
      <c r="H18" s="88" t="s">
        <v>447</v>
      </c>
      <c r="I18" s="88" t="s">
        <v>42</v>
      </c>
      <c r="J18" s="393"/>
      <c r="K18" s="75">
        <v>77.8</v>
      </c>
      <c r="L18" s="127">
        <f>C18/7.04</f>
        <v>21.306818181818183</v>
      </c>
      <c r="M18" s="127">
        <f>C18/7.04</f>
        <v>21.306818181818183</v>
      </c>
      <c r="N18" s="100">
        <v>0</v>
      </c>
      <c r="O18" s="100">
        <v>0</v>
      </c>
      <c r="P18" s="100">
        <v>0</v>
      </c>
      <c r="Q18" s="100">
        <v>0</v>
      </c>
      <c r="R18" s="100">
        <v>0</v>
      </c>
      <c r="S18" s="127">
        <f t="shared" si="5"/>
        <v>0.57240100148103235</v>
      </c>
    </row>
    <row r="19" spans="1:19" ht="56.5" thickBot="1" x14ac:dyDescent="0.4">
      <c r="A19" s="85" t="s">
        <v>469</v>
      </c>
      <c r="B19" s="86" t="s">
        <v>470</v>
      </c>
      <c r="C19" s="87" t="s">
        <v>471</v>
      </c>
      <c r="D19" s="88" t="s">
        <v>472</v>
      </c>
      <c r="E19" s="88" t="s">
        <v>13</v>
      </c>
      <c r="F19" s="89" t="s">
        <v>473</v>
      </c>
      <c r="G19" s="88" t="s">
        <v>41</v>
      </c>
      <c r="H19" s="88" t="s">
        <v>19</v>
      </c>
      <c r="I19" s="88" t="s">
        <v>42</v>
      </c>
      <c r="J19" s="393"/>
      <c r="K19" s="76">
        <v>314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100">
        <v>0</v>
      </c>
      <c r="R19" s="100">
        <v>0</v>
      </c>
      <c r="S19" s="127">
        <f t="shared" si="5"/>
        <v>2.3102045561059663</v>
      </c>
    </row>
    <row r="20" spans="1:19" ht="26.25" customHeight="1" thickBot="1" x14ac:dyDescent="0.4">
      <c r="A20" s="394" t="s">
        <v>474</v>
      </c>
      <c r="B20" s="395" t="s">
        <v>475</v>
      </c>
      <c r="C20" s="396">
        <v>10</v>
      </c>
      <c r="D20" s="397" t="s">
        <v>204</v>
      </c>
      <c r="E20" s="397" t="s">
        <v>57</v>
      </c>
      <c r="F20" s="413" t="s">
        <v>476</v>
      </c>
      <c r="G20" s="397" t="s">
        <v>41</v>
      </c>
      <c r="H20" s="412" t="s">
        <v>693</v>
      </c>
      <c r="I20" s="397" t="s">
        <v>42</v>
      </c>
      <c r="J20" s="393"/>
      <c r="K20" s="375">
        <v>460</v>
      </c>
      <c r="L20" s="377">
        <f>-C20/7.04</f>
        <v>-1.4204545454545454</v>
      </c>
      <c r="M20" s="377">
        <f>C20/7.04</f>
        <v>1.4204545454545454</v>
      </c>
      <c r="N20" s="386">
        <v>0</v>
      </c>
      <c r="O20" s="386">
        <v>0</v>
      </c>
      <c r="P20" s="386">
        <v>0</v>
      </c>
      <c r="Q20" s="386">
        <v>0</v>
      </c>
      <c r="R20" s="386">
        <v>0</v>
      </c>
      <c r="S20" s="377">
        <f t="shared" si="5"/>
        <v>3.3843761013017342</v>
      </c>
    </row>
    <row r="21" spans="1:19" ht="15" thickBot="1" x14ac:dyDescent="0.4">
      <c r="A21" s="394"/>
      <c r="B21" s="395"/>
      <c r="C21" s="396"/>
      <c r="D21" s="397"/>
      <c r="E21" s="397"/>
      <c r="F21" s="413"/>
      <c r="G21" s="397"/>
      <c r="H21" s="406"/>
      <c r="I21" s="275"/>
      <c r="J21" s="393"/>
      <c r="K21" s="375"/>
      <c r="L21" s="377">
        <f>E21/6.068</f>
        <v>0</v>
      </c>
      <c r="M21" s="377">
        <f>F21/6.068</f>
        <v>0</v>
      </c>
      <c r="N21" s="386"/>
      <c r="O21" s="386"/>
      <c r="P21" s="386"/>
      <c r="Q21" s="386"/>
      <c r="R21" s="386"/>
      <c r="S21" s="377"/>
    </row>
    <row r="22" spans="1:19" ht="28.5" thickBot="1" x14ac:dyDescent="0.4">
      <c r="A22" s="85" t="s">
        <v>477</v>
      </c>
      <c r="B22" s="86" t="s">
        <v>478</v>
      </c>
      <c r="C22" s="87">
        <v>126</v>
      </c>
      <c r="D22" s="88" t="s">
        <v>204</v>
      </c>
      <c r="E22" s="88" t="s">
        <v>57</v>
      </c>
      <c r="F22" s="89" t="s">
        <v>479</v>
      </c>
      <c r="G22" s="88" t="s">
        <v>165</v>
      </c>
      <c r="H22" s="88" t="s">
        <v>447</v>
      </c>
      <c r="I22" s="88" t="s">
        <v>42</v>
      </c>
      <c r="J22" s="393"/>
      <c r="K22" s="75">
        <v>3531.4</v>
      </c>
      <c r="L22" s="100">
        <v>0</v>
      </c>
      <c r="M22" s="100">
        <v>0</v>
      </c>
      <c r="N22" s="100">
        <v>0</v>
      </c>
      <c r="O22" s="127">
        <f>C22/7.04</f>
        <v>17.897727272727273</v>
      </c>
      <c r="P22" s="100">
        <v>0</v>
      </c>
      <c r="Q22" s="100">
        <v>0</v>
      </c>
      <c r="R22" s="100">
        <v>0</v>
      </c>
      <c r="S22" s="127">
        <f t="shared" ref="S22:S23" si="6">K22/135.9187</f>
        <v>25.981708182906399</v>
      </c>
    </row>
    <row r="23" spans="1:19" ht="28.5" thickBot="1" x14ac:dyDescent="0.4">
      <c r="A23" s="85" t="s">
        <v>480</v>
      </c>
      <c r="B23" s="86" t="s">
        <v>481</v>
      </c>
      <c r="C23" s="87" t="s">
        <v>471</v>
      </c>
      <c r="D23" s="88" t="s">
        <v>472</v>
      </c>
      <c r="E23" s="88" t="s">
        <v>308</v>
      </c>
      <c r="F23" s="89" t="s">
        <v>271</v>
      </c>
      <c r="G23" s="88" t="s">
        <v>41</v>
      </c>
      <c r="H23" s="88" t="s">
        <v>19</v>
      </c>
      <c r="I23" s="88" t="s">
        <v>42</v>
      </c>
      <c r="J23" s="393"/>
      <c r="K23" s="77">
        <v>773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v>0</v>
      </c>
      <c r="R23" s="100">
        <v>0</v>
      </c>
      <c r="S23" s="127">
        <f t="shared" si="6"/>
        <v>5.6872233180570442</v>
      </c>
    </row>
    <row r="24" spans="1:19" ht="42.5" thickBot="1" x14ac:dyDescent="0.4">
      <c r="A24" s="85" t="s">
        <v>482</v>
      </c>
      <c r="B24" s="86" t="s">
        <v>483</v>
      </c>
      <c r="C24" s="87">
        <v>82</v>
      </c>
      <c r="D24" s="88" t="s">
        <v>484</v>
      </c>
      <c r="E24" s="88" t="s">
        <v>57</v>
      </c>
      <c r="F24" s="89" t="s">
        <v>485</v>
      </c>
      <c r="G24" s="88" t="s">
        <v>41</v>
      </c>
      <c r="H24" s="88" t="s">
        <v>486</v>
      </c>
      <c r="I24" s="91" t="s">
        <v>726</v>
      </c>
      <c r="J24" s="78"/>
      <c r="K24" s="79"/>
      <c r="L24" s="97">
        <f>-C24/7.04</f>
        <v>-11.647727272727273</v>
      </c>
      <c r="M24" s="97">
        <f>C24/7.04</f>
        <v>11.647727272727273</v>
      </c>
      <c r="N24" s="100">
        <v>0</v>
      </c>
      <c r="O24" s="100">
        <v>0</v>
      </c>
      <c r="P24" s="100">
        <v>0</v>
      </c>
      <c r="Q24" s="100">
        <v>0</v>
      </c>
      <c r="R24" s="100">
        <v>0</v>
      </c>
      <c r="S24" s="127" t="s">
        <v>744</v>
      </c>
    </row>
    <row r="25" spans="1:19" ht="42.5" thickBot="1" x14ac:dyDescent="0.4">
      <c r="A25" s="85" t="s">
        <v>653</v>
      </c>
      <c r="B25" s="86" t="s">
        <v>487</v>
      </c>
      <c r="C25" s="87">
        <v>15</v>
      </c>
      <c r="D25" s="88" t="s">
        <v>484</v>
      </c>
      <c r="E25" s="88" t="s">
        <v>57</v>
      </c>
      <c r="F25" s="89" t="s">
        <v>461</v>
      </c>
      <c r="G25" s="88" t="s">
        <v>41</v>
      </c>
      <c r="H25" s="88" t="s">
        <v>486</v>
      </c>
      <c r="I25" s="88" t="s">
        <v>42</v>
      </c>
      <c r="J25" s="78"/>
      <c r="K25" s="79"/>
      <c r="L25" s="97">
        <v>0</v>
      </c>
      <c r="M25" s="97">
        <f>C25/7.04</f>
        <v>2.1306818181818183</v>
      </c>
      <c r="N25" s="100">
        <v>0</v>
      </c>
      <c r="O25" s="100">
        <v>0</v>
      </c>
      <c r="P25" s="100">
        <v>0</v>
      </c>
      <c r="Q25" s="100">
        <v>0</v>
      </c>
      <c r="R25" s="100">
        <v>0</v>
      </c>
      <c r="S25" s="127" t="s">
        <v>744</v>
      </c>
    </row>
    <row r="26" spans="1:19" ht="84.5" thickBot="1" x14ac:dyDescent="0.4">
      <c r="A26" s="50" t="s">
        <v>654</v>
      </c>
      <c r="B26" s="51" t="s">
        <v>691</v>
      </c>
      <c r="C26" s="90"/>
      <c r="D26" s="91"/>
      <c r="E26" s="91"/>
      <c r="F26" s="92"/>
      <c r="G26" s="91"/>
      <c r="H26" s="88" t="s">
        <v>486</v>
      </c>
      <c r="I26" s="91" t="s">
        <v>639</v>
      </c>
      <c r="J26" s="78"/>
      <c r="K26" s="100">
        <v>0</v>
      </c>
      <c r="L26" s="100" t="s">
        <v>682</v>
      </c>
      <c r="M26" s="100" t="s">
        <v>682</v>
      </c>
      <c r="N26" s="100">
        <v>0</v>
      </c>
      <c r="O26" s="100">
        <v>0</v>
      </c>
      <c r="P26" s="100">
        <v>0</v>
      </c>
      <c r="Q26" s="100">
        <v>0</v>
      </c>
      <c r="R26" s="100">
        <v>0</v>
      </c>
      <c r="S26" s="100" t="s">
        <v>682</v>
      </c>
    </row>
    <row r="27" spans="1:19" ht="28.5" thickBot="1" x14ac:dyDescent="0.4">
      <c r="A27" s="50" t="s">
        <v>655</v>
      </c>
      <c r="B27" s="51" t="s">
        <v>659</v>
      </c>
      <c r="C27" s="90"/>
      <c r="D27" s="91"/>
      <c r="E27" s="91"/>
      <c r="F27" s="92"/>
      <c r="G27" s="91"/>
      <c r="H27" s="91"/>
      <c r="I27" s="91" t="s">
        <v>639</v>
      </c>
      <c r="J27" s="78"/>
      <c r="K27" s="100">
        <v>0</v>
      </c>
      <c r="L27" s="100" t="s">
        <v>682</v>
      </c>
      <c r="M27" s="100" t="s">
        <v>682</v>
      </c>
      <c r="N27" s="100">
        <v>0</v>
      </c>
      <c r="O27" s="100">
        <v>0</v>
      </c>
      <c r="P27" s="100">
        <v>0</v>
      </c>
      <c r="Q27" s="100">
        <v>0</v>
      </c>
      <c r="R27" s="100">
        <v>0</v>
      </c>
      <c r="S27" s="100" t="s">
        <v>682</v>
      </c>
    </row>
    <row r="28" spans="1:19" ht="42.5" thickBot="1" x14ac:dyDescent="0.4">
      <c r="A28" s="50" t="s">
        <v>656</v>
      </c>
      <c r="B28" s="51" t="s">
        <v>660</v>
      </c>
      <c r="C28" s="90"/>
      <c r="D28" s="91"/>
      <c r="E28" s="91"/>
      <c r="F28" s="92"/>
      <c r="G28" s="91"/>
      <c r="H28" s="91"/>
      <c r="I28" s="91" t="s">
        <v>639</v>
      </c>
      <c r="J28" s="78"/>
      <c r="K28" s="100">
        <v>0</v>
      </c>
      <c r="L28" s="100" t="s">
        <v>682</v>
      </c>
      <c r="M28" s="100" t="s">
        <v>682</v>
      </c>
      <c r="N28" s="100">
        <v>0</v>
      </c>
      <c r="O28" s="100">
        <v>0</v>
      </c>
      <c r="P28" s="100">
        <v>0</v>
      </c>
      <c r="Q28" s="100">
        <v>0</v>
      </c>
      <c r="R28" s="100">
        <v>0</v>
      </c>
      <c r="S28" s="100" t="s">
        <v>682</v>
      </c>
    </row>
    <row r="29" spans="1:19" ht="84.5" thickBot="1" x14ac:dyDescent="0.4">
      <c r="A29" s="50" t="s">
        <v>657</v>
      </c>
      <c r="B29" s="51" t="s">
        <v>661</v>
      </c>
      <c r="C29" s="90"/>
      <c r="D29" s="91"/>
      <c r="E29" s="91"/>
      <c r="F29" s="92"/>
      <c r="G29" s="91"/>
      <c r="H29" s="91"/>
      <c r="I29" s="91" t="s">
        <v>639</v>
      </c>
      <c r="J29" s="78"/>
      <c r="K29" s="100">
        <v>0</v>
      </c>
      <c r="L29" s="100" t="s">
        <v>682</v>
      </c>
      <c r="M29" s="100" t="s">
        <v>682</v>
      </c>
      <c r="N29" s="100">
        <v>0</v>
      </c>
      <c r="O29" s="100">
        <v>0</v>
      </c>
      <c r="P29" s="100">
        <v>0</v>
      </c>
      <c r="Q29" s="100">
        <v>0</v>
      </c>
      <c r="R29" s="100">
        <v>0</v>
      </c>
      <c r="S29" s="100" t="s">
        <v>682</v>
      </c>
    </row>
    <row r="30" spans="1:19" ht="28.5" thickBot="1" x14ac:dyDescent="0.4">
      <c r="A30" s="50" t="s">
        <v>658</v>
      </c>
      <c r="B30" s="51" t="s">
        <v>662</v>
      </c>
      <c r="C30" s="90"/>
      <c r="D30" s="91"/>
      <c r="E30" s="91"/>
      <c r="F30" s="91"/>
      <c r="G30" s="91"/>
      <c r="H30" s="91"/>
      <c r="I30" s="91" t="s">
        <v>639</v>
      </c>
      <c r="J30" s="78"/>
      <c r="K30" s="100">
        <v>0</v>
      </c>
      <c r="L30" s="100" t="s">
        <v>682</v>
      </c>
      <c r="M30" s="100" t="s">
        <v>682</v>
      </c>
      <c r="N30" s="100">
        <v>0</v>
      </c>
      <c r="O30" s="100">
        <v>0</v>
      </c>
      <c r="P30" s="100">
        <v>0</v>
      </c>
      <c r="Q30" s="100">
        <v>0</v>
      </c>
      <c r="R30" s="100">
        <v>0</v>
      </c>
      <c r="S30" s="100" t="s">
        <v>682</v>
      </c>
    </row>
    <row r="32" spans="1:19" x14ac:dyDescent="0.35">
      <c r="J32" s="54" t="s">
        <v>675</v>
      </c>
      <c r="K32" s="81">
        <f>SUM(K3:K31)</f>
        <v>11818.2</v>
      </c>
      <c r="L32" s="81">
        <f>SUM(L3:L31)</f>
        <v>5.4261363636363633</v>
      </c>
      <c r="M32" s="81">
        <f>SUM(M3:M31)</f>
        <v>82.073863636363626</v>
      </c>
      <c r="N32" s="82"/>
      <c r="O32" s="83">
        <f>SUM(O3:O31)</f>
        <v>35.340909090909093</v>
      </c>
      <c r="P32" s="82"/>
      <c r="Q32" s="82"/>
      <c r="R32" s="82"/>
      <c r="S32" s="81">
        <f>SUM(S3:S31)</f>
        <v>86.950507913922081</v>
      </c>
    </row>
    <row r="34" spans="1:6" x14ac:dyDescent="0.35">
      <c r="A34" s="110" t="s">
        <v>713</v>
      </c>
      <c r="B34" s="258" t="s">
        <v>717</v>
      </c>
      <c r="C34" s="259"/>
      <c r="D34" s="259"/>
      <c r="E34" s="259"/>
      <c r="F34" s="259"/>
    </row>
    <row r="35" spans="1:6" ht="14.25" customHeight="1" x14ac:dyDescent="0.35">
      <c r="A35" s="110"/>
      <c r="B35" s="259"/>
      <c r="C35" s="259"/>
      <c r="D35" s="259"/>
      <c r="E35" s="259"/>
      <c r="F35" s="259"/>
    </row>
    <row r="36" spans="1:6" ht="14.25" customHeight="1" x14ac:dyDescent="0.35">
      <c r="A36" s="110" t="s">
        <v>715</v>
      </c>
      <c r="B36" s="258" t="s">
        <v>718</v>
      </c>
      <c r="C36" s="259"/>
      <c r="D36" s="259"/>
      <c r="E36" s="259"/>
      <c r="F36" s="259"/>
    </row>
    <row r="37" spans="1:6" x14ac:dyDescent="0.35">
      <c r="B37" s="259"/>
      <c r="C37" s="259"/>
      <c r="D37" s="259"/>
      <c r="E37" s="259"/>
      <c r="F37" s="259"/>
    </row>
    <row r="38" spans="1:6" ht="14.25" customHeight="1" x14ac:dyDescent="0.35">
      <c r="A38" s="109" t="s">
        <v>716</v>
      </c>
      <c r="B38" s="258" t="s">
        <v>745</v>
      </c>
      <c r="C38" s="259"/>
      <c r="D38" s="259"/>
      <c r="E38" s="259"/>
      <c r="F38" s="259"/>
    </row>
    <row r="39" spans="1:6" x14ac:dyDescent="0.35">
      <c r="B39" s="259"/>
      <c r="C39" s="259"/>
      <c r="D39" s="259"/>
      <c r="E39" s="259"/>
      <c r="F39" s="259"/>
    </row>
    <row r="40" spans="1:6" ht="14.25" customHeight="1" x14ac:dyDescent="0.35">
      <c r="A40" s="45" t="s">
        <v>725</v>
      </c>
      <c r="B40" s="258" t="s">
        <v>746</v>
      </c>
      <c r="C40" s="259"/>
      <c r="D40" s="259"/>
      <c r="E40" s="259"/>
      <c r="F40" s="259"/>
    </row>
    <row r="41" spans="1:6" x14ac:dyDescent="0.35">
      <c r="B41" s="259"/>
      <c r="C41" s="259"/>
      <c r="D41" s="259"/>
      <c r="E41" s="259"/>
      <c r="F41" s="259"/>
    </row>
    <row r="42" spans="1:6" ht="14.25" customHeight="1" x14ac:dyDescent="0.35">
      <c r="A42" s="45" t="s">
        <v>747</v>
      </c>
      <c r="B42" s="258" t="s">
        <v>714</v>
      </c>
      <c r="C42" s="258"/>
      <c r="D42" s="258"/>
      <c r="E42" s="259"/>
      <c r="F42" s="259"/>
    </row>
    <row r="43" spans="1:6" x14ac:dyDescent="0.35">
      <c r="B43" s="259"/>
      <c r="C43" s="259"/>
      <c r="D43" s="259"/>
      <c r="E43" s="259"/>
      <c r="F43" s="259"/>
    </row>
    <row r="44" spans="1:6" x14ac:dyDescent="0.35">
      <c r="A44" s="45" t="s">
        <v>748</v>
      </c>
      <c r="B44" s="258" t="s">
        <v>749</v>
      </c>
      <c r="C44" s="258"/>
      <c r="D44" s="258"/>
      <c r="E44" s="258"/>
      <c r="F44" s="258"/>
    </row>
    <row r="45" spans="1:6" x14ac:dyDescent="0.35">
      <c r="B45" s="258"/>
      <c r="C45" s="258"/>
      <c r="D45" s="258"/>
      <c r="E45" s="258"/>
      <c r="F45" s="258"/>
    </row>
  </sheetData>
  <mergeCells count="100">
    <mergeCell ref="B40:F41"/>
    <mergeCell ref="B42:F43"/>
    <mergeCell ref="B44:F45"/>
    <mergeCell ref="H12:H13"/>
    <mergeCell ref="H15:H16"/>
    <mergeCell ref="H20:H21"/>
    <mergeCell ref="F20:F21"/>
    <mergeCell ref="G20:G21"/>
    <mergeCell ref="F15:F16"/>
    <mergeCell ref="G15:G16"/>
    <mergeCell ref="F12:F13"/>
    <mergeCell ref="G12:G13"/>
    <mergeCell ref="B34:F35"/>
    <mergeCell ref="B36:F37"/>
    <mergeCell ref="B38:F39"/>
    <mergeCell ref="F9:F10"/>
    <mergeCell ref="G9:G10"/>
    <mergeCell ref="I12:I13"/>
    <mergeCell ref="I15:I16"/>
    <mergeCell ref="I20:I21"/>
    <mergeCell ref="I2:I5"/>
    <mergeCell ref="I9:I10"/>
    <mergeCell ref="A2:A5"/>
    <mergeCell ref="B2:B5"/>
    <mergeCell ref="D2:D5"/>
    <mergeCell ref="E2:E5"/>
    <mergeCell ref="F2:H3"/>
    <mergeCell ref="H4:H5"/>
    <mergeCell ref="C2:C5"/>
    <mergeCell ref="G4:G5"/>
    <mergeCell ref="F4:F5"/>
    <mergeCell ref="A9:A10"/>
    <mergeCell ref="B9:B10"/>
    <mergeCell ref="C9:C10"/>
    <mergeCell ref="D9:D10"/>
    <mergeCell ref="E9:E10"/>
    <mergeCell ref="A12:A13"/>
    <mergeCell ref="B12:B13"/>
    <mergeCell ref="C12:C13"/>
    <mergeCell ref="D12:D13"/>
    <mergeCell ref="E12:E13"/>
    <mergeCell ref="A15:A16"/>
    <mergeCell ref="B15:B16"/>
    <mergeCell ref="C15:C16"/>
    <mergeCell ref="D15:D16"/>
    <mergeCell ref="E15:E16"/>
    <mergeCell ref="A20:A21"/>
    <mergeCell ref="B20:B21"/>
    <mergeCell ref="C20:C21"/>
    <mergeCell ref="D20:D21"/>
    <mergeCell ref="E20:E21"/>
    <mergeCell ref="N12:N13"/>
    <mergeCell ref="O12:O13"/>
    <mergeCell ref="P20:P21"/>
    <mergeCell ref="K20:K21"/>
    <mergeCell ref="L3:L5"/>
    <mergeCell ref="J1:K3"/>
    <mergeCell ref="M3:M5"/>
    <mergeCell ref="N3:N5"/>
    <mergeCell ref="O3:O5"/>
    <mergeCell ref="P3:P5"/>
    <mergeCell ref="N9:N10"/>
    <mergeCell ref="O9:O10"/>
    <mergeCell ref="P9:P10"/>
    <mergeCell ref="J4:J5"/>
    <mergeCell ref="K4:K5"/>
    <mergeCell ref="J6:J23"/>
    <mergeCell ref="Q20:Q21"/>
    <mergeCell ref="R20:R21"/>
    <mergeCell ref="S20:S21"/>
    <mergeCell ref="L15:L16"/>
    <mergeCell ref="M15:M16"/>
    <mergeCell ref="N15:N16"/>
    <mergeCell ref="O15:O16"/>
    <mergeCell ref="P15:P16"/>
    <mergeCell ref="L20:L21"/>
    <mergeCell ref="M20:M21"/>
    <mergeCell ref="N20:N21"/>
    <mergeCell ref="O20:O21"/>
    <mergeCell ref="Q3:Q5"/>
    <mergeCell ref="R3:R5"/>
    <mergeCell ref="S3:S5"/>
    <mergeCell ref="L1:S2"/>
    <mergeCell ref="Q15:Q16"/>
    <mergeCell ref="R15:R16"/>
    <mergeCell ref="S15:S16"/>
    <mergeCell ref="Q9:Q10"/>
    <mergeCell ref="R9:R10"/>
    <mergeCell ref="S9:S10"/>
    <mergeCell ref="P12:P13"/>
    <mergeCell ref="Q12:Q13"/>
    <mergeCell ref="R12:R13"/>
    <mergeCell ref="S12:S13"/>
    <mergeCell ref="L9:L10"/>
    <mergeCell ref="M9:M10"/>
    <mergeCell ref="K9:K10"/>
    <mergeCell ref="K15:K16"/>
    <mergeCell ref="K12:K13"/>
    <mergeCell ref="L12:L13"/>
    <mergeCell ref="M12:M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9"/>
  <sheetViews>
    <sheetView workbookViewId="0">
      <pane xSplit="17620" ySplit="2670" topLeftCell="K16" activePane="bottomLeft"/>
      <selection sqref="A1:XFD1048576"/>
      <selection pane="topRight" activeCell="C1" sqref="C1"/>
      <selection pane="bottomLeft" activeCell="B12" sqref="B12:B15"/>
      <selection pane="bottomRight" activeCell="O4" sqref="O4:O5"/>
    </sheetView>
  </sheetViews>
  <sheetFormatPr defaultRowHeight="14.5" x14ac:dyDescent="0.35"/>
  <cols>
    <col min="1" max="1" width="11.6328125" customWidth="1"/>
    <col min="2" max="2" width="80" customWidth="1"/>
    <col min="3" max="3" width="35.08984375" customWidth="1"/>
    <col min="5" max="5" width="7.26953125" customWidth="1"/>
    <col min="9" max="9" width="20.36328125" style="31" customWidth="1"/>
    <col min="10" max="10" width="16" customWidth="1"/>
    <col min="11" max="11" width="14.36328125" customWidth="1"/>
    <col min="18" max="18" width="10" customWidth="1"/>
  </cols>
  <sheetData>
    <row r="1" spans="1:18" ht="15" customHeight="1" thickBot="1" x14ac:dyDescent="0.4">
      <c r="A1" s="349" t="s">
        <v>195</v>
      </c>
      <c r="B1" s="351" t="s">
        <v>402</v>
      </c>
      <c r="C1" s="351" t="s">
        <v>196</v>
      </c>
      <c r="D1" s="357" t="s">
        <v>701</v>
      </c>
      <c r="E1" s="357" t="s">
        <v>702</v>
      </c>
      <c r="F1" s="349" t="s">
        <v>339</v>
      </c>
      <c r="G1" s="349"/>
      <c r="H1" s="349"/>
      <c r="I1" s="236" t="s">
        <v>230</v>
      </c>
      <c r="J1" s="315" t="s">
        <v>684</v>
      </c>
      <c r="K1" s="186" t="s">
        <v>664</v>
      </c>
      <c r="L1" s="186"/>
      <c r="M1" s="186"/>
      <c r="N1" s="186"/>
      <c r="O1" s="186"/>
      <c r="P1" s="186"/>
      <c r="Q1" s="186"/>
      <c r="R1" s="186"/>
    </row>
    <row r="2" spans="1:18" ht="15" thickBot="1" x14ac:dyDescent="0.4">
      <c r="A2" s="349"/>
      <c r="B2" s="351"/>
      <c r="C2" s="351"/>
      <c r="D2" s="341"/>
      <c r="E2" s="373"/>
      <c r="F2" s="349"/>
      <c r="G2" s="349"/>
      <c r="H2" s="349"/>
      <c r="I2" s="236"/>
      <c r="J2" s="315"/>
      <c r="K2" s="315" t="s">
        <v>666</v>
      </c>
      <c r="L2" s="315" t="s">
        <v>667</v>
      </c>
      <c r="M2" s="315" t="s">
        <v>668</v>
      </c>
      <c r="N2" s="315" t="s">
        <v>669</v>
      </c>
      <c r="O2" s="315" t="s">
        <v>670</v>
      </c>
      <c r="P2" s="315" t="s">
        <v>671</v>
      </c>
      <c r="Q2" s="315" t="s">
        <v>672</v>
      </c>
      <c r="R2" s="315" t="s">
        <v>689</v>
      </c>
    </row>
    <row r="3" spans="1:18" ht="73.5" customHeight="1" thickBot="1" x14ac:dyDescent="0.4">
      <c r="A3" s="349"/>
      <c r="B3" s="351"/>
      <c r="C3" s="351"/>
      <c r="D3" s="298"/>
      <c r="E3" s="374"/>
      <c r="F3" s="63" t="s">
        <v>198</v>
      </c>
      <c r="G3" s="63" t="s">
        <v>199</v>
      </c>
      <c r="H3" s="63" t="s">
        <v>403</v>
      </c>
      <c r="I3" s="236"/>
      <c r="J3" s="63" t="s">
        <v>685</v>
      </c>
      <c r="K3" s="315"/>
      <c r="L3" s="315"/>
      <c r="M3" s="315"/>
      <c r="N3" s="315"/>
      <c r="O3" s="315"/>
      <c r="P3" s="315"/>
      <c r="Q3" s="315"/>
      <c r="R3" s="315"/>
    </row>
    <row r="4" spans="1:18" ht="14.25" customHeight="1" thickBot="1" x14ac:dyDescent="0.4">
      <c r="A4" s="327" t="s">
        <v>488</v>
      </c>
      <c r="B4" s="328" t="s">
        <v>489</v>
      </c>
      <c r="C4" s="328" t="s">
        <v>178</v>
      </c>
      <c r="D4" s="3" t="s">
        <v>53</v>
      </c>
      <c r="E4" s="420" t="s">
        <v>490</v>
      </c>
      <c r="F4" s="301" t="s">
        <v>72</v>
      </c>
      <c r="G4" s="301"/>
      <c r="H4" s="301"/>
      <c r="I4" s="414" t="s">
        <v>491</v>
      </c>
      <c r="J4" s="414">
        <v>36</v>
      </c>
      <c r="K4" s="177">
        <v>0</v>
      </c>
      <c r="L4" s="177">
        <v>0</v>
      </c>
      <c r="M4" s="177">
        <v>0</v>
      </c>
      <c r="N4" s="177">
        <v>0</v>
      </c>
      <c r="O4" s="177">
        <v>0</v>
      </c>
      <c r="P4" s="177">
        <v>0</v>
      </c>
      <c r="Q4" s="177">
        <v>0</v>
      </c>
      <c r="R4" s="415">
        <f>J4/135.9187</f>
        <v>0.26486421662361398</v>
      </c>
    </row>
    <row r="5" spans="1:18" ht="15" thickBot="1" x14ac:dyDescent="0.4">
      <c r="A5" s="327"/>
      <c r="B5" s="328"/>
      <c r="C5" s="328"/>
      <c r="D5" s="3" t="s">
        <v>492</v>
      </c>
      <c r="E5" s="420"/>
      <c r="F5" s="301"/>
      <c r="G5" s="301"/>
      <c r="H5" s="301"/>
      <c r="I5" s="414"/>
      <c r="J5" s="414"/>
      <c r="K5" s="177"/>
      <c r="L5" s="177"/>
      <c r="M5" s="177"/>
      <c r="N5" s="177"/>
      <c r="O5" s="177"/>
      <c r="P5" s="177"/>
      <c r="Q5" s="177"/>
      <c r="R5" s="415"/>
    </row>
    <row r="6" spans="1:18" ht="15" thickBot="1" x14ac:dyDescent="0.4">
      <c r="A6" s="327" t="s">
        <v>493</v>
      </c>
      <c r="B6" s="328" t="s">
        <v>494</v>
      </c>
      <c r="C6" s="328" t="s">
        <v>178</v>
      </c>
      <c r="D6" s="3" t="s">
        <v>53</v>
      </c>
      <c r="E6" s="420" t="s">
        <v>490</v>
      </c>
      <c r="F6" s="301" t="s">
        <v>72</v>
      </c>
      <c r="G6" s="301"/>
      <c r="H6" s="301"/>
      <c r="I6" s="414" t="s">
        <v>491</v>
      </c>
      <c r="J6" s="177"/>
      <c r="K6" s="177">
        <v>0</v>
      </c>
      <c r="L6" s="177">
        <v>0</v>
      </c>
      <c r="M6" s="177">
        <v>0</v>
      </c>
      <c r="N6" s="177">
        <v>0</v>
      </c>
      <c r="O6" s="177">
        <v>0</v>
      </c>
      <c r="P6" s="177">
        <v>0</v>
      </c>
      <c r="Q6" s="177">
        <v>0</v>
      </c>
      <c r="R6" s="177">
        <v>0</v>
      </c>
    </row>
    <row r="7" spans="1:18" ht="15" thickBot="1" x14ac:dyDescent="0.4">
      <c r="A7" s="327"/>
      <c r="B7" s="328"/>
      <c r="C7" s="328"/>
      <c r="D7" s="3" t="s">
        <v>492</v>
      </c>
      <c r="E7" s="420"/>
      <c r="F7" s="301"/>
      <c r="G7" s="301"/>
      <c r="H7" s="301"/>
      <c r="I7" s="414"/>
      <c r="J7" s="177"/>
      <c r="K7" s="177"/>
      <c r="L7" s="177"/>
      <c r="M7" s="177"/>
      <c r="N7" s="177"/>
      <c r="O7" s="177"/>
      <c r="P7" s="177"/>
      <c r="Q7" s="177"/>
      <c r="R7" s="177"/>
    </row>
    <row r="8" spans="1:18" ht="15" thickBot="1" x14ac:dyDescent="0.4">
      <c r="A8" s="327" t="s">
        <v>495</v>
      </c>
      <c r="B8" s="328" t="s">
        <v>496</v>
      </c>
      <c r="C8" s="328" t="s">
        <v>497</v>
      </c>
      <c r="D8" s="3" t="s">
        <v>53</v>
      </c>
      <c r="E8" s="301" t="s">
        <v>146</v>
      </c>
      <c r="F8" s="301" t="s">
        <v>498</v>
      </c>
      <c r="G8" s="301" t="s">
        <v>498</v>
      </c>
      <c r="H8" s="301" t="s">
        <v>30</v>
      </c>
      <c r="I8" s="178" t="s">
        <v>42</v>
      </c>
      <c r="J8" s="177"/>
      <c r="K8" s="177">
        <v>0</v>
      </c>
      <c r="L8" s="177">
        <v>0</v>
      </c>
      <c r="M8" s="177">
        <v>0</v>
      </c>
      <c r="N8" s="177">
        <v>0</v>
      </c>
      <c r="O8" s="177">
        <v>0</v>
      </c>
      <c r="P8" s="177">
        <v>0</v>
      </c>
      <c r="Q8" s="177">
        <v>0</v>
      </c>
      <c r="R8" s="177">
        <v>0</v>
      </c>
    </row>
    <row r="9" spans="1:18" ht="15" thickBot="1" x14ac:dyDescent="0.4">
      <c r="A9" s="327"/>
      <c r="B9" s="328"/>
      <c r="C9" s="328"/>
      <c r="D9" s="3" t="s">
        <v>47</v>
      </c>
      <c r="E9" s="301"/>
      <c r="F9" s="301"/>
      <c r="G9" s="301"/>
      <c r="H9" s="301"/>
      <c r="I9" s="178"/>
      <c r="J9" s="177"/>
      <c r="K9" s="177"/>
      <c r="L9" s="177"/>
      <c r="M9" s="177"/>
      <c r="N9" s="177"/>
      <c r="O9" s="177"/>
      <c r="P9" s="177"/>
      <c r="Q9" s="177"/>
      <c r="R9" s="177"/>
    </row>
    <row r="10" spans="1:18" ht="15" thickBot="1" x14ac:dyDescent="0.4">
      <c r="A10" s="327"/>
      <c r="B10" s="328"/>
      <c r="C10" s="328"/>
      <c r="D10" s="3" t="s">
        <v>499</v>
      </c>
      <c r="E10" s="301"/>
      <c r="F10" s="301"/>
      <c r="G10" s="301"/>
      <c r="H10" s="301"/>
      <c r="I10" s="178"/>
      <c r="J10" s="177"/>
      <c r="K10" s="177"/>
      <c r="L10" s="177"/>
      <c r="M10" s="177"/>
      <c r="N10" s="177"/>
      <c r="O10" s="177"/>
      <c r="P10" s="177"/>
      <c r="Q10" s="177"/>
      <c r="R10" s="177"/>
    </row>
    <row r="11" spans="1:18" ht="15" thickBot="1" x14ac:dyDescent="0.4">
      <c r="A11" s="327"/>
      <c r="B11" s="328"/>
      <c r="C11" s="328"/>
      <c r="D11" s="3" t="s">
        <v>492</v>
      </c>
      <c r="E11" s="301"/>
      <c r="F11" s="301"/>
      <c r="G11" s="301"/>
      <c r="H11" s="301"/>
      <c r="I11" s="178"/>
      <c r="J11" s="177"/>
      <c r="K11" s="177"/>
      <c r="L11" s="177"/>
      <c r="M11" s="177"/>
      <c r="N11" s="177"/>
      <c r="O11" s="177"/>
      <c r="P11" s="177"/>
      <c r="Q11" s="177"/>
      <c r="R11" s="177"/>
    </row>
    <row r="12" spans="1:18" ht="15" thickBot="1" x14ac:dyDescent="0.4">
      <c r="A12" s="418" t="s">
        <v>500</v>
      </c>
      <c r="B12" s="419" t="s">
        <v>501</v>
      </c>
      <c r="C12" s="419" t="s">
        <v>502</v>
      </c>
      <c r="D12" s="27" t="s">
        <v>53</v>
      </c>
      <c r="E12" s="417" t="s">
        <v>146</v>
      </c>
      <c r="F12" s="417" t="s">
        <v>503</v>
      </c>
      <c r="G12" s="417" t="s">
        <v>41</v>
      </c>
      <c r="H12" s="417" t="s">
        <v>30</v>
      </c>
      <c r="I12" s="176" t="s">
        <v>73</v>
      </c>
      <c r="J12" s="177"/>
      <c r="K12" s="177">
        <v>0</v>
      </c>
      <c r="L12" s="177">
        <v>0</v>
      </c>
      <c r="M12" s="177">
        <v>0</v>
      </c>
      <c r="N12" s="177">
        <v>0</v>
      </c>
      <c r="O12" s="177">
        <v>0</v>
      </c>
      <c r="P12" s="177">
        <v>0</v>
      </c>
      <c r="Q12" s="177">
        <v>0</v>
      </c>
      <c r="R12" s="177">
        <v>0</v>
      </c>
    </row>
    <row r="13" spans="1:18" ht="15" thickBot="1" x14ac:dyDescent="0.4">
      <c r="A13" s="418"/>
      <c r="B13" s="419"/>
      <c r="C13" s="419"/>
      <c r="D13" s="27" t="s">
        <v>492</v>
      </c>
      <c r="E13" s="417"/>
      <c r="F13" s="417"/>
      <c r="G13" s="417"/>
      <c r="H13" s="417"/>
      <c r="I13" s="176"/>
      <c r="J13" s="177"/>
      <c r="K13" s="177"/>
      <c r="L13" s="177"/>
      <c r="M13" s="177"/>
      <c r="N13" s="177"/>
      <c r="O13" s="177"/>
      <c r="P13" s="177"/>
      <c r="Q13" s="177"/>
      <c r="R13" s="177"/>
    </row>
    <row r="14" spans="1:18" ht="56.5" thickBot="1" x14ac:dyDescent="0.4">
      <c r="A14" s="418"/>
      <c r="B14" s="419"/>
      <c r="C14" s="419"/>
      <c r="D14" s="27" t="s">
        <v>504</v>
      </c>
      <c r="E14" s="417"/>
      <c r="F14" s="417"/>
      <c r="G14" s="417"/>
      <c r="H14" s="417"/>
      <c r="I14" s="176"/>
      <c r="J14" s="177"/>
      <c r="K14" s="177"/>
      <c r="L14" s="177"/>
      <c r="M14" s="177"/>
      <c r="N14" s="177"/>
      <c r="O14" s="177"/>
      <c r="P14" s="177"/>
      <c r="Q14" s="177"/>
      <c r="R14" s="177"/>
    </row>
    <row r="15" spans="1:18" ht="15" thickBot="1" x14ac:dyDescent="0.4">
      <c r="A15" s="418"/>
      <c r="B15" s="419"/>
      <c r="C15" s="419"/>
      <c r="D15" s="27" t="s">
        <v>505</v>
      </c>
      <c r="E15" s="417"/>
      <c r="F15" s="417"/>
      <c r="G15" s="417"/>
      <c r="H15" s="417"/>
      <c r="I15" s="176"/>
      <c r="J15" s="177"/>
      <c r="K15" s="177"/>
      <c r="L15" s="177"/>
      <c r="M15" s="177"/>
      <c r="N15" s="177"/>
      <c r="O15" s="177"/>
      <c r="P15" s="177"/>
      <c r="Q15" s="177"/>
      <c r="R15" s="177"/>
    </row>
    <row r="16" spans="1:18" ht="15" thickBot="1" x14ac:dyDescent="0.4">
      <c r="A16" s="327" t="s">
        <v>506</v>
      </c>
      <c r="B16" s="328" t="s">
        <v>507</v>
      </c>
      <c r="C16" s="328" t="s">
        <v>178</v>
      </c>
      <c r="D16" s="3" t="s">
        <v>53</v>
      </c>
      <c r="E16" s="301" t="s">
        <v>146</v>
      </c>
      <c r="F16" s="301" t="s">
        <v>72</v>
      </c>
      <c r="G16" s="301"/>
      <c r="H16" s="301"/>
      <c r="I16" s="414" t="s">
        <v>491</v>
      </c>
      <c r="J16" s="177"/>
      <c r="K16" s="177">
        <v>0</v>
      </c>
      <c r="L16" s="177">
        <v>0</v>
      </c>
      <c r="M16" s="177">
        <v>0</v>
      </c>
      <c r="N16" s="177">
        <v>0</v>
      </c>
      <c r="O16" s="177">
        <v>0</v>
      </c>
      <c r="P16" s="177">
        <v>0</v>
      </c>
      <c r="Q16" s="177">
        <v>0</v>
      </c>
      <c r="R16" s="177">
        <v>0</v>
      </c>
    </row>
    <row r="17" spans="1:18" ht="15" thickBot="1" x14ac:dyDescent="0.4">
      <c r="A17" s="327"/>
      <c r="B17" s="328"/>
      <c r="C17" s="328"/>
      <c r="D17" s="3" t="s">
        <v>47</v>
      </c>
      <c r="E17" s="301"/>
      <c r="F17" s="301"/>
      <c r="G17" s="301"/>
      <c r="H17" s="301"/>
      <c r="I17" s="414"/>
      <c r="J17" s="177"/>
      <c r="K17" s="177"/>
      <c r="L17" s="177"/>
      <c r="M17" s="177"/>
      <c r="N17" s="177"/>
      <c r="O17" s="177"/>
      <c r="P17" s="177"/>
      <c r="Q17" s="177"/>
      <c r="R17" s="177"/>
    </row>
    <row r="18" spans="1:18" ht="15" thickBot="1" x14ac:dyDescent="0.4">
      <c r="A18" s="418" t="s">
        <v>508</v>
      </c>
      <c r="B18" s="419" t="s">
        <v>509</v>
      </c>
      <c r="C18" s="419" t="s">
        <v>178</v>
      </c>
      <c r="D18" s="27" t="s">
        <v>189</v>
      </c>
      <c r="E18" s="417" t="s">
        <v>146</v>
      </c>
      <c r="F18" s="417" t="s">
        <v>72</v>
      </c>
      <c r="G18" s="417"/>
      <c r="H18" s="417"/>
      <c r="I18" s="176" t="s">
        <v>73</v>
      </c>
      <c r="J18" s="177"/>
      <c r="K18" s="177">
        <v>0</v>
      </c>
      <c r="L18" s="177">
        <v>0</v>
      </c>
      <c r="M18" s="177">
        <v>0</v>
      </c>
      <c r="N18" s="177">
        <v>0</v>
      </c>
      <c r="O18" s="177">
        <v>0</v>
      </c>
      <c r="P18" s="177">
        <v>0</v>
      </c>
      <c r="Q18" s="177">
        <v>0</v>
      </c>
      <c r="R18" s="177">
        <v>0</v>
      </c>
    </row>
    <row r="19" spans="1:18" ht="15" thickBot="1" x14ac:dyDescent="0.4">
      <c r="A19" s="418"/>
      <c r="B19" s="419"/>
      <c r="C19" s="419"/>
      <c r="D19" s="27" t="s">
        <v>53</v>
      </c>
      <c r="E19" s="417"/>
      <c r="F19" s="417"/>
      <c r="G19" s="417"/>
      <c r="H19" s="417"/>
      <c r="I19" s="176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ht="28.5" thickBot="1" x14ac:dyDescent="0.4">
      <c r="A20" s="171" t="s">
        <v>510</v>
      </c>
      <c r="B20" s="26" t="s">
        <v>511</v>
      </c>
      <c r="C20" s="26" t="s">
        <v>512</v>
      </c>
      <c r="D20" s="27" t="s">
        <v>274</v>
      </c>
      <c r="E20" s="27" t="s">
        <v>57</v>
      </c>
      <c r="F20" s="27" t="s">
        <v>513</v>
      </c>
      <c r="G20" s="27" t="s">
        <v>41</v>
      </c>
      <c r="H20" s="27" t="s">
        <v>19</v>
      </c>
      <c r="I20" s="35" t="s">
        <v>73</v>
      </c>
      <c r="J20" s="122"/>
      <c r="K20" s="122">
        <v>0</v>
      </c>
      <c r="L20" s="122">
        <v>0</v>
      </c>
      <c r="M20" s="122">
        <v>0</v>
      </c>
      <c r="N20" s="122">
        <v>0</v>
      </c>
      <c r="O20" s="122">
        <v>0</v>
      </c>
      <c r="P20" s="122">
        <v>0</v>
      </c>
      <c r="Q20" s="122">
        <v>0</v>
      </c>
      <c r="R20" s="122">
        <v>0</v>
      </c>
    </row>
    <row r="21" spans="1:18" ht="15" thickBot="1" x14ac:dyDescent="0.4">
      <c r="A21" s="418" t="s">
        <v>514</v>
      </c>
      <c r="B21" s="419" t="s">
        <v>515</v>
      </c>
      <c r="C21" s="419" t="s">
        <v>516</v>
      </c>
      <c r="D21" s="27" t="s">
        <v>53</v>
      </c>
      <c r="E21" s="417" t="s">
        <v>71</v>
      </c>
      <c r="F21" s="417" t="s">
        <v>517</v>
      </c>
      <c r="G21" s="417" t="s">
        <v>41</v>
      </c>
      <c r="H21" s="417" t="s">
        <v>30</v>
      </c>
      <c r="I21" s="176" t="s">
        <v>73</v>
      </c>
      <c r="J21" s="177"/>
      <c r="K21" s="177">
        <v>0</v>
      </c>
      <c r="L21" s="177">
        <v>0</v>
      </c>
      <c r="M21" s="177">
        <v>0</v>
      </c>
      <c r="N21" s="177">
        <v>0</v>
      </c>
      <c r="O21" s="177">
        <v>0</v>
      </c>
      <c r="P21" s="177">
        <v>0</v>
      </c>
      <c r="Q21" s="177">
        <v>0</v>
      </c>
      <c r="R21" s="177">
        <v>0</v>
      </c>
    </row>
    <row r="22" spans="1:18" ht="15" thickBot="1" x14ac:dyDescent="0.4">
      <c r="A22" s="418"/>
      <c r="B22" s="419"/>
      <c r="C22" s="419"/>
      <c r="D22" s="27" t="s">
        <v>47</v>
      </c>
      <c r="E22" s="417"/>
      <c r="F22" s="417"/>
      <c r="G22" s="417"/>
      <c r="H22" s="417"/>
      <c r="I22" s="176"/>
      <c r="J22" s="177"/>
      <c r="K22" s="177"/>
      <c r="L22" s="177"/>
      <c r="M22" s="177"/>
      <c r="N22" s="177"/>
      <c r="O22" s="177"/>
      <c r="P22" s="177"/>
      <c r="Q22" s="177"/>
      <c r="R22" s="177"/>
    </row>
    <row r="23" spans="1:18" ht="15" thickBot="1" x14ac:dyDescent="0.4">
      <c r="A23" s="418" t="s">
        <v>518</v>
      </c>
      <c r="B23" s="419" t="s">
        <v>519</v>
      </c>
      <c r="C23" s="419" t="s">
        <v>168</v>
      </c>
      <c r="D23" s="27" t="s">
        <v>53</v>
      </c>
      <c r="E23" s="417" t="s">
        <v>57</v>
      </c>
      <c r="F23" s="417" t="s">
        <v>72</v>
      </c>
      <c r="G23" s="417"/>
      <c r="H23" s="417"/>
      <c r="I23" s="176" t="s">
        <v>73</v>
      </c>
      <c r="J23" s="177"/>
      <c r="K23" s="177">
        <v>0</v>
      </c>
      <c r="L23" s="177">
        <v>0</v>
      </c>
      <c r="M23" s="177">
        <v>0</v>
      </c>
      <c r="N23" s="177">
        <v>0</v>
      </c>
      <c r="O23" s="177">
        <v>0</v>
      </c>
      <c r="P23" s="177">
        <v>0</v>
      </c>
      <c r="Q23" s="177">
        <v>0</v>
      </c>
      <c r="R23" s="177">
        <v>0</v>
      </c>
    </row>
    <row r="24" spans="1:18" ht="15" thickBot="1" x14ac:dyDescent="0.4">
      <c r="A24" s="418"/>
      <c r="B24" s="419"/>
      <c r="C24" s="419"/>
      <c r="D24" s="27" t="s">
        <v>47</v>
      </c>
      <c r="E24" s="417"/>
      <c r="F24" s="417"/>
      <c r="G24" s="417"/>
      <c r="H24" s="417"/>
      <c r="I24" s="176"/>
      <c r="J24" s="177"/>
      <c r="K24" s="177"/>
      <c r="L24" s="177"/>
      <c r="M24" s="177"/>
      <c r="N24" s="177"/>
      <c r="O24" s="177"/>
      <c r="P24" s="177"/>
      <c r="Q24" s="177"/>
      <c r="R24" s="177"/>
    </row>
    <row r="25" spans="1:18" ht="15" thickBot="1" x14ac:dyDescent="0.4">
      <c r="A25" s="418"/>
      <c r="B25" s="419"/>
      <c r="C25" s="419"/>
      <c r="D25" s="27" t="s">
        <v>492</v>
      </c>
      <c r="E25" s="417"/>
      <c r="F25" s="417"/>
      <c r="G25" s="417"/>
      <c r="H25" s="417"/>
      <c r="I25" s="176"/>
      <c r="J25" s="177"/>
      <c r="K25" s="177"/>
      <c r="L25" s="177"/>
      <c r="M25" s="177"/>
      <c r="N25" s="177"/>
      <c r="O25" s="177"/>
      <c r="P25" s="177"/>
      <c r="Q25" s="177"/>
      <c r="R25" s="177"/>
    </row>
    <row r="26" spans="1:18" ht="15" thickBot="1" x14ac:dyDescent="0.4">
      <c r="A26" s="418"/>
      <c r="B26" s="419"/>
      <c r="C26" s="419"/>
      <c r="D26" s="27" t="s">
        <v>437</v>
      </c>
      <c r="E26" s="417"/>
      <c r="F26" s="417"/>
      <c r="G26" s="417"/>
      <c r="H26" s="417"/>
      <c r="I26" s="176"/>
      <c r="J26" s="177"/>
      <c r="K26" s="177"/>
      <c r="L26" s="177"/>
      <c r="M26" s="177"/>
      <c r="N26" s="177"/>
      <c r="O26" s="177"/>
      <c r="P26" s="177"/>
      <c r="Q26" s="177"/>
      <c r="R26" s="177"/>
    </row>
    <row r="27" spans="1:18" ht="15" thickBot="1" x14ac:dyDescent="0.4">
      <c r="A27" s="418"/>
      <c r="B27" s="419"/>
      <c r="C27" s="419"/>
      <c r="D27" s="27" t="s">
        <v>520</v>
      </c>
      <c r="E27" s="417"/>
      <c r="F27" s="417"/>
      <c r="G27" s="417"/>
      <c r="H27" s="417"/>
      <c r="I27" s="176"/>
      <c r="J27" s="177"/>
      <c r="K27" s="177"/>
      <c r="L27" s="177"/>
      <c r="M27" s="177"/>
      <c r="N27" s="177"/>
      <c r="O27" s="177"/>
      <c r="P27" s="177"/>
      <c r="Q27" s="177"/>
      <c r="R27" s="177"/>
    </row>
    <row r="28" spans="1:18" ht="15" thickBot="1" x14ac:dyDescent="0.4">
      <c r="A28" s="418"/>
      <c r="B28" s="419"/>
      <c r="C28" s="419"/>
      <c r="D28" s="27" t="s">
        <v>521</v>
      </c>
      <c r="E28" s="417"/>
      <c r="F28" s="417"/>
      <c r="G28" s="417"/>
      <c r="H28" s="417"/>
      <c r="I28" s="176"/>
      <c r="J28" s="177"/>
      <c r="K28" s="177"/>
      <c r="L28" s="177"/>
      <c r="M28" s="177"/>
      <c r="N28" s="177"/>
      <c r="O28" s="177"/>
      <c r="P28" s="177"/>
      <c r="Q28" s="177"/>
      <c r="R28" s="177"/>
    </row>
    <row r="29" spans="1:18" ht="15" thickBot="1" x14ac:dyDescent="0.4">
      <c r="A29" s="418" t="s">
        <v>522</v>
      </c>
      <c r="B29" s="419" t="s">
        <v>523</v>
      </c>
      <c r="C29" s="419" t="s">
        <v>168</v>
      </c>
      <c r="D29" s="27" t="s">
        <v>47</v>
      </c>
      <c r="E29" s="417" t="s">
        <v>57</v>
      </c>
      <c r="F29" s="417" t="s">
        <v>524</v>
      </c>
      <c r="G29" s="417" t="s">
        <v>524</v>
      </c>
      <c r="H29" s="417" t="s">
        <v>136</v>
      </c>
      <c r="I29" s="176" t="s">
        <v>73</v>
      </c>
      <c r="J29" s="177"/>
      <c r="K29" s="177">
        <v>0</v>
      </c>
      <c r="L29" s="177">
        <v>0</v>
      </c>
      <c r="M29" s="177">
        <v>0</v>
      </c>
      <c r="N29" s="177">
        <v>0</v>
      </c>
      <c r="O29" s="177">
        <v>0</v>
      </c>
      <c r="P29" s="177">
        <v>0</v>
      </c>
      <c r="Q29" s="177">
        <v>0</v>
      </c>
      <c r="R29" s="177">
        <v>0</v>
      </c>
    </row>
    <row r="30" spans="1:18" ht="15" thickBot="1" x14ac:dyDescent="0.4">
      <c r="A30" s="418"/>
      <c r="B30" s="419"/>
      <c r="C30" s="419"/>
      <c r="D30" s="27" t="s">
        <v>437</v>
      </c>
      <c r="E30" s="417"/>
      <c r="F30" s="417"/>
      <c r="G30" s="417"/>
      <c r="H30" s="417"/>
      <c r="I30" s="176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ht="15" thickBot="1" x14ac:dyDescent="0.4">
      <c r="A31" s="418" t="s">
        <v>525</v>
      </c>
      <c r="B31" s="419" t="s">
        <v>526</v>
      </c>
      <c r="C31" s="419" t="s">
        <v>168</v>
      </c>
      <c r="D31" s="27" t="s">
        <v>527</v>
      </c>
      <c r="E31" s="417" t="s">
        <v>146</v>
      </c>
      <c r="F31" s="417" t="s">
        <v>72</v>
      </c>
      <c r="G31" s="417"/>
      <c r="H31" s="417"/>
      <c r="I31" s="176" t="s">
        <v>73</v>
      </c>
      <c r="J31" s="177"/>
      <c r="K31" s="177">
        <v>0</v>
      </c>
      <c r="L31" s="177">
        <v>0</v>
      </c>
      <c r="M31" s="177">
        <v>0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</row>
    <row r="32" spans="1:18" ht="15" thickBot="1" x14ac:dyDescent="0.4">
      <c r="A32" s="418"/>
      <c r="B32" s="419"/>
      <c r="C32" s="419"/>
      <c r="D32" s="27" t="s">
        <v>53</v>
      </c>
      <c r="E32" s="417"/>
      <c r="F32" s="417"/>
      <c r="G32" s="417"/>
      <c r="H32" s="417"/>
      <c r="I32" s="176"/>
      <c r="J32" s="177"/>
      <c r="K32" s="177"/>
      <c r="L32" s="177"/>
      <c r="M32" s="177"/>
      <c r="N32" s="177"/>
      <c r="O32" s="177"/>
      <c r="P32" s="177"/>
      <c r="Q32" s="177"/>
      <c r="R32" s="177"/>
    </row>
    <row r="33" spans="1:18" ht="15" thickBot="1" x14ac:dyDescent="0.4">
      <c r="A33" s="124" t="s">
        <v>528</v>
      </c>
      <c r="B33" s="2" t="s">
        <v>529</v>
      </c>
      <c r="C33" s="2" t="s">
        <v>178</v>
      </c>
      <c r="D33" s="3" t="s">
        <v>189</v>
      </c>
      <c r="E33" s="3" t="s">
        <v>146</v>
      </c>
      <c r="F33" s="301" t="s">
        <v>72</v>
      </c>
      <c r="G33" s="301"/>
      <c r="H33" s="301"/>
      <c r="I33" s="36" t="s">
        <v>42</v>
      </c>
      <c r="J33" s="122"/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</row>
    <row r="34" spans="1:18" ht="15" thickBot="1" x14ac:dyDescent="0.4">
      <c r="A34" s="327" t="s">
        <v>530</v>
      </c>
      <c r="B34" s="416" t="s">
        <v>531</v>
      </c>
      <c r="C34" s="416" t="s">
        <v>168</v>
      </c>
      <c r="D34" s="3" t="s">
        <v>47</v>
      </c>
      <c r="E34" s="301" t="s">
        <v>146</v>
      </c>
      <c r="F34" s="301" t="s">
        <v>72</v>
      </c>
      <c r="G34" s="301"/>
      <c r="H34" s="301"/>
      <c r="I34" s="178" t="s">
        <v>42</v>
      </c>
      <c r="J34" s="177"/>
      <c r="K34" s="177">
        <v>0</v>
      </c>
      <c r="L34" s="177">
        <v>0</v>
      </c>
      <c r="M34" s="177">
        <v>0</v>
      </c>
      <c r="N34" s="177">
        <v>0</v>
      </c>
      <c r="O34" s="177">
        <v>0</v>
      </c>
      <c r="P34" s="177">
        <v>0</v>
      </c>
      <c r="Q34" s="177">
        <v>0</v>
      </c>
      <c r="R34" s="177">
        <v>0</v>
      </c>
    </row>
    <row r="35" spans="1:18" ht="15" thickBot="1" x14ac:dyDescent="0.4">
      <c r="A35" s="327"/>
      <c r="B35" s="416"/>
      <c r="C35" s="416"/>
      <c r="D35" s="3" t="s">
        <v>53</v>
      </c>
      <c r="E35" s="301"/>
      <c r="F35" s="301"/>
      <c r="G35" s="301"/>
      <c r="H35" s="301"/>
      <c r="I35" s="178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ht="58.5" thickBot="1" x14ac:dyDescent="0.4">
      <c r="A36" s="124" t="s">
        <v>532</v>
      </c>
      <c r="B36" s="20" t="s">
        <v>533</v>
      </c>
      <c r="C36" s="20" t="s">
        <v>178</v>
      </c>
      <c r="D36" s="3" t="s">
        <v>53</v>
      </c>
      <c r="E36" s="3" t="s">
        <v>146</v>
      </c>
      <c r="F36" s="301" t="s">
        <v>72</v>
      </c>
      <c r="G36" s="301"/>
      <c r="H36" s="301"/>
      <c r="I36" s="37" t="s">
        <v>534</v>
      </c>
      <c r="J36" s="122"/>
      <c r="K36" s="122">
        <v>0</v>
      </c>
      <c r="L36" s="122">
        <v>0</v>
      </c>
      <c r="M36" s="122">
        <v>0</v>
      </c>
      <c r="N36" s="122">
        <v>0</v>
      </c>
      <c r="O36" s="122">
        <v>0</v>
      </c>
      <c r="P36" s="122">
        <v>0</v>
      </c>
      <c r="Q36" s="122">
        <v>0</v>
      </c>
      <c r="R36" s="122">
        <v>0</v>
      </c>
    </row>
    <row r="38" spans="1:18" x14ac:dyDescent="0.35">
      <c r="I38" s="54" t="s">
        <v>675</v>
      </c>
      <c r="J38" s="56">
        <f>SUM(J4:J37)</f>
        <v>36</v>
      </c>
      <c r="K38" s="56"/>
      <c r="L38" s="56"/>
      <c r="M38" s="56"/>
      <c r="N38" s="56"/>
      <c r="O38" s="56"/>
      <c r="P38" s="56"/>
      <c r="Q38" s="56"/>
      <c r="R38" s="57">
        <f>SUM(R4:R37)</f>
        <v>0.26486421662361398</v>
      </c>
    </row>
    <row r="39" spans="1:18" x14ac:dyDescent="0.35">
      <c r="A39" s="109" t="s">
        <v>713</v>
      </c>
      <c r="B39" s="258" t="s">
        <v>714</v>
      </c>
      <c r="C39" s="259"/>
      <c r="D39" s="259"/>
    </row>
  </sheetData>
  <mergeCells count="193">
    <mergeCell ref="B39:D39"/>
    <mergeCell ref="D1:D3"/>
    <mergeCell ref="E1:E3"/>
    <mergeCell ref="J6:J7"/>
    <mergeCell ref="I18:I19"/>
    <mergeCell ref="I6:I7"/>
    <mergeCell ref="I4:I5"/>
    <mergeCell ref="A1:A3"/>
    <mergeCell ref="B1:B3"/>
    <mergeCell ref="C1:C3"/>
    <mergeCell ref="F1:H2"/>
    <mergeCell ref="A4:A5"/>
    <mergeCell ref="B4:B5"/>
    <mergeCell ref="C4:C5"/>
    <mergeCell ref="E4:E5"/>
    <mergeCell ref="F4:H5"/>
    <mergeCell ref="A6:A7"/>
    <mergeCell ref="B6:B7"/>
    <mergeCell ref="C6:C7"/>
    <mergeCell ref="E6:E7"/>
    <mergeCell ref="F6:H7"/>
    <mergeCell ref="G8:G11"/>
    <mergeCell ref="H8:H11"/>
    <mergeCell ref="A12:A15"/>
    <mergeCell ref="B12:B15"/>
    <mergeCell ref="C12:C15"/>
    <mergeCell ref="E12:E15"/>
    <mergeCell ref="F12:F15"/>
    <mergeCell ref="G12:G15"/>
    <mergeCell ref="H12:H15"/>
    <mergeCell ref="A8:A11"/>
    <mergeCell ref="B8:B11"/>
    <mergeCell ref="C8:C11"/>
    <mergeCell ref="E8:E11"/>
    <mergeCell ref="F8:F11"/>
    <mergeCell ref="A16:A17"/>
    <mergeCell ref="B16:B17"/>
    <mergeCell ref="C16:C17"/>
    <mergeCell ref="E16:E17"/>
    <mergeCell ref="F16:H17"/>
    <mergeCell ref="A18:A19"/>
    <mergeCell ref="B18:B19"/>
    <mergeCell ref="C18:C19"/>
    <mergeCell ref="E18:E19"/>
    <mergeCell ref="F18:H19"/>
    <mergeCell ref="H21:H22"/>
    <mergeCell ref="A23:A28"/>
    <mergeCell ref="B23:B28"/>
    <mergeCell ref="C23:C28"/>
    <mergeCell ref="E23:E28"/>
    <mergeCell ref="F23:H28"/>
    <mergeCell ref="A21:A22"/>
    <mergeCell ref="B21:B22"/>
    <mergeCell ref="C21:C22"/>
    <mergeCell ref="E21:E22"/>
    <mergeCell ref="F21:F22"/>
    <mergeCell ref="G21:G22"/>
    <mergeCell ref="F36:H36"/>
    <mergeCell ref="F33:H33"/>
    <mergeCell ref="A34:A35"/>
    <mergeCell ref="B34:B35"/>
    <mergeCell ref="C34:C35"/>
    <mergeCell ref="E34:E35"/>
    <mergeCell ref="F34:H35"/>
    <mergeCell ref="H29:H30"/>
    <mergeCell ref="A31:A32"/>
    <mergeCell ref="B31:B32"/>
    <mergeCell ref="C31:C32"/>
    <mergeCell ref="E31:E32"/>
    <mergeCell ref="F31:H32"/>
    <mergeCell ref="A29:A30"/>
    <mergeCell ref="B29:B30"/>
    <mergeCell ref="C29:C30"/>
    <mergeCell ref="E29:E30"/>
    <mergeCell ref="F29:F30"/>
    <mergeCell ref="G29:G30"/>
    <mergeCell ref="I34:I35"/>
    <mergeCell ref="I1:I3"/>
    <mergeCell ref="I8:I11"/>
    <mergeCell ref="I12:I15"/>
    <mergeCell ref="I16:I17"/>
    <mergeCell ref="I31:I32"/>
    <mergeCell ref="I29:I30"/>
    <mergeCell ref="I23:I28"/>
    <mergeCell ref="I21:I22"/>
    <mergeCell ref="J4:J5"/>
    <mergeCell ref="K4:K5"/>
    <mergeCell ref="L4:L5"/>
    <mergeCell ref="M4:M5"/>
    <mergeCell ref="N4:N5"/>
    <mergeCell ref="J1:J2"/>
    <mergeCell ref="K1:R1"/>
    <mergeCell ref="K2:K3"/>
    <mergeCell ref="L2:L3"/>
    <mergeCell ref="M2:M3"/>
    <mergeCell ref="N2:N3"/>
    <mergeCell ref="O2:O3"/>
    <mergeCell ref="P2:P3"/>
    <mergeCell ref="Q2:Q3"/>
    <mergeCell ref="R2:R3"/>
    <mergeCell ref="O4:O5"/>
    <mergeCell ref="P4:P5"/>
    <mergeCell ref="Q4:Q5"/>
    <mergeCell ref="R4:R5"/>
    <mergeCell ref="K6:K7"/>
    <mergeCell ref="L6:L7"/>
    <mergeCell ref="M6:M7"/>
    <mergeCell ref="N6:N7"/>
    <mergeCell ref="O6:O7"/>
    <mergeCell ref="P6:P7"/>
    <mergeCell ref="Q6:Q7"/>
    <mergeCell ref="R6:R7"/>
    <mergeCell ref="O8:O11"/>
    <mergeCell ref="P8:P11"/>
    <mergeCell ref="Q8:Q11"/>
    <mergeCell ref="R8:R11"/>
    <mergeCell ref="J8:J11"/>
    <mergeCell ref="K8:K11"/>
    <mergeCell ref="L8:L11"/>
    <mergeCell ref="M8:M11"/>
    <mergeCell ref="N8:N11"/>
    <mergeCell ref="O16:O17"/>
    <mergeCell ref="P16:P17"/>
    <mergeCell ref="Q16:Q17"/>
    <mergeCell ref="R16:R17"/>
    <mergeCell ref="J16:J17"/>
    <mergeCell ref="K16:K17"/>
    <mergeCell ref="L16:L17"/>
    <mergeCell ref="M16:M17"/>
    <mergeCell ref="N16:N17"/>
    <mergeCell ref="J12:J15"/>
    <mergeCell ref="K12:K15"/>
    <mergeCell ref="L12:L15"/>
    <mergeCell ref="M12:M15"/>
    <mergeCell ref="N12:N15"/>
    <mergeCell ref="O12:O15"/>
    <mergeCell ref="P12:P15"/>
    <mergeCell ref="Q12:Q15"/>
    <mergeCell ref="R12:R15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O21:O22"/>
    <mergeCell ref="P21:P22"/>
    <mergeCell ref="Q21:Q22"/>
    <mergeCell ref="R21:R22"/>
    <mergeCell ref="J23:J28"/>
    <mergeCell ref="K23:K28"/>
    <mergeCell ref="L23:L28"/>
    <mergeCell ref="M23:M28"/>
    <mergeCell ref="N23:N28"/>
    <mergeCell ref="O23:O28"/>
    <mergeCell ref="P23:P28"/>
    <mergeCell ref="Q23:Q28"/>
    <mergeCell ref="R23:R28"/>
    <mergeCell ref="J21:J22"/>
    <mergeCell ref="K21:K22"/>
    <mergeCell ref="L21:L22"/>
    <mergeCell ref="M21:M22"/>
    <mergeCell ref="N21:N22"/>
    <mergeCell ref="O29:O30"/>
    <mergeCell ref="P29:P30"/>
    <mergeCell ref="Q29:Q30"/>
    <mergeCell ref="R29:R30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J29:J30"/>
    <mergeCell ref="K29:K30"/>
    <mergeCell ref="L29:L30"/>
    <mergeCell ref="M29:M30"/>
    <mergeCell ref="N29:N30"/>
    <mergeCell ref="O34:O35"/>
    <mergeCell ref="P34:P35"/>
    <mergeCell ref="Q34:Q35"/>
    <mergeCell ref="R34:R35"/>
    <mergeCell ref="J34:J35"/>
    <mergeCell ref="K34:K35"/>
    <mergeCell ref="L34:L35"/>
    <mergeCell ref="M34:M35"/>
    <mergeCell ref="N34:N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1"/>
  <sheetViews>
    <sheetView workbookViewId="0">
      <pane xSplit="16080" ySplit="2130" topLeftCell="J16" activePane="bottomLeft"/>
      <selection sqref="A1:XFD1048576"/>
      <selection pane="topRight" activeCell="E1" sqref="E1"/>
      <selection pane="bottomLeft" activeCell="C40" sqref="C40"/>
      <selection pane="bottomRight" activeCell="R25" sqref="R25:R27"/>
    </sheetView>
  </sheetViews>
  <sheetFormatPr defaultRowHeight="14.5" x14ac:dyDescent="0.35"/>
  <cols>
    <col min="2" max="2" width="54.26953125" customWidth="1"/>
    <col min="3" max="3" width="32.26953125" customWidth="1"/>
    <col min="4" max="4" width="25.81640625" customWidth="1"/>
    <col min="9" max="9" width="15.7265625" style="30" customWidth="1"/>
    <col min="10" max="10" width="14.7265625" style="173" customWidth="1"/>
    <col min="11" max="11" width="13.453125" customWidth="1"/>
    <col min="13" max="13" width="10.26953125" customWidth="1"/>
    <col min="15" max="15" width="10.36328125" customWidth="1"/>
    <col min="16" max="16" width="11" customWidth="1"/>
    <col min="18" max="18" width="13.08984375" customWidth="1"/>
  </cols>
  <sheetData>
    <row r="1" spans="1:18" ht="18.75" customHeight="1" thickBot="1" x14ac:dyDescent="0.4">
      <c r="A1" s="349" t="s">
        <v>195</v>
      </c>
      <c r="B1" s="349" t="s">
        <v>336</v>
      </c>
      <c r="C1" s="349" t="s">
        <v>196</v>
      </c>
      <c r="D1" s="349" t="s">
        <v>535</v>
      </c>
      <c r="E1" s="357" t="s">
        <v>702</v>
      </c>
      <c r="F1" s="349" t="s">
        <v>339</v>
      </c>
      <c r="G1" s="349"/>
      <c r="H1" s="349"/>
      <c r="I1" s="236" t="s">
        <v>230</v>
      </c>
      <c r="J1" s="424" t="s">
        <v>684</v>
      </c>
      <c r="K1" s="316" t="s">
        <v>664</v>
      </c>
      <c r="L1" s="316"/>
      <c r="M1" s="316"/>
      <c r="N1" s="316"/>
      <c r="O1" s="316"/>
      <c r="P1" s="316"/>
      <c r="Q1" s="316"/>
      <c r="R1" s="316"/>
    </row>
    <row r="2" spans="1:18" ht="14.25" customHeight="1" thickBot="1" x14ac:dyDescent="0.4">
      <c r="A2" s="349"/>
      <c r="B2" s="349"/>
      <c r="C2" s="349"/>
      <c r="D2" s="349"/>
      <c r="E2" s="373"/>
      <c r="F2" s="357" t="s">
        <v>697</v>
      </c>
      <c r="G2" s="357" t="s">
        <v>232</v>
      </c>
      <c r="H2" s="349" t="s">
        <v>403</v>
      </c>
      <c r="I2" s="236"/>
      <c r="J2" s="424"/>
      <c r="K2" s="315" t="s">
        <v>666</v>
      </c>
      <c r="L2" s="315" t="s">
        <v>667</v>
      </c>
      <c r="M2" s="315" t="s">
        <v>668</v>
      </c>
      <c r="N2" s="315" t="s">
        <v>669</v>
      </c>
      <c r="O2" s="315" t="s">
        <v>670</v>
      </c>
      <c r="P2" s="315" t="s">
        <v>671</v>
      </c>
      <c r="Q2" s="315" t="s">
        <v>672</v>
      </c>
      <c r="R2" s="315" t="s">
        <v>673</v>
      </c>
    </row>
    <row r="3" spans="1:18" ht="65.25" customHeight="1" thickBot="1" x14ac:dyDescent="0.4">
      <c r="A3" s="349"/>
      <c r="B3" s="349"/>
      <c r="C3" s="349"/>
      <c r="D3" s="349"/>
      <c r="E3" s="374"/>
      <c r="F3" s="298"/>
      <c r="G3" s="319"/>
      <c r="H3" s="349"/>
      <c r="I3" s="236"/>
      <c r="J3" s="93" t="s">
        <v>665</v>
      </c>
      <c r="K3" s="175"/>
      <c r="L3" s="175"/>
      <c r="M3" s="175"/>
      <c r="N3" s="175"/>
      <c r="O3" s="175"/>
      <c r="P3" s="175"/>
      <c r="Q3" s="175"/>
      <c r="R3" s="175"/>
    </row>
    <row r="4" spans="1:18" ht="15" thickBot="1" x14ac:dyDescent="0.4">
      <c r="A4" s="301" t="s">
        <v>536</v>
      </c>
      <c r="B4" s="301" t="s">
        <v>537</v>
      </c>
      <c r="C4" s="301" t="s">
        <v>538</v>
      </c>
      <c r="D4" s="3" t="s">
        <v>53</v>
      </c>
      <c r="E4" s="420" t="s">
        <v>490</v>
      </c>
      <c r="F4" s="301" t="s">
        <v>72</v>
      </c>
      <c r="G4" s="301"/>
      <c r="H4" s="301"/>
      <c r="I4" s="414" t="s">
        <v>491</v>
      </c>
      <c r="J4" s="423">
        <v>10</v>
      </c>
      <c r="K4" s="423">
        <v>0</v>
      </c>
      <c r="L4" s="423">
        <v>0</v>
      </c>
      <c r="M4" s="423">
        <v>0</v>
      </c>
      <c r="N4" s="423">
        <v>0</v>
      </c>
      <c r="O4" s="423">
        <v>0</v>
      </c>
      <c r="P4" s="423">
        <v>0</v>
      </c>
      <c r="Q4" s="423">
        <v>0</v>
      </c>
      <c r="R4" s="415">
        <f>J4/135.9187</f>
        <v>7.3573393506559434E-2</v>
      </c>
    </row>
    <row r="5" spans="1:18" ht="15" thickBot="1" x14ac:dyDescent="0.4">
      <c r="A5" s="301"/>
      <c r="B5" s="301"/>
      <c r="C5" s="301"/>
      <c r="D5" s="3" t="s">
        <v>189</v>
      </c>
      <c r="E5" s="420"/>
      <c r="F5" s="301"/>
      <c r="G5" s="301"/>
      <c r="H5" s="301"/>
      <c r="I5" s="414"/>
      <c r="J5" s="423"/>
      <c r="K5" s="423"/>
      <c r="L5" s="423"/>
      <c r="M5" s="423"/>
      <c r="N5" s="423"/>
      <c r="O5" s="423"/>
      <c r="P5" s="423"/>
      <c r="Q5" s="423"/>
      <c r="R5" s="415"/>
    </row>
    <row r="6" spans="1:18" ht="15" thickBot="1" x14ac:dyDescent="0.4">
      <c r="A6" s="301"/>
      <c r="B6" s="301"/>
      <c r="C6" s="301"/>
      <c r="D6" s="3" t="s">
        <v>492</v>
      </c>
      <c r="E6" s="420"/>
      <c r="F6" s="301"/>
      <c r="G6" s="301"/>
      <c r="H6" s="301"/>
      <c r="I6" s="414"/>
      <c r="J6" s="423"/>
      <c r="K6" s="423"/>
      <c r="L6" s="423"/>
      <c r="M6" s="423"/>
      <c r="N6" s="423"/>
      <c r="O6" s="423"/>
      <c r="P6" s="423"/>
      <c r="Q6" s="423"/>
      <c r="R6" s="415"/>
    </row>
    <row r="7" spans="1:18" ht="15" thickBot="1" x14ac:dyDescent="0.4">
      <c r="A7" s="301"/>
      <c r="B7" s="301"/>
      <c r="C7" s="301"/>
      <c r="D7" s="3" t="s">
        <v>46</v>
      </c>
      <c r="E7" s="420"/>
      <c r="F7" s="301"/>
      <c r="G7" s="301"/>
      <c r="H7" s="301"/>
      <c r="I7" s="414"/>
      <c r="J7" s="423"/>
      <c r="K7" s="423"/>
      <c r="L7" s="423"/>
      <c r="M7" s="423"/>
      <c r="N7" s="423"/>
      <c r="O7" s="423"/>
      <c r="P7" s="423"/>
      <c r="Q7" s="423"/>
      <c r="R7" s="415"/>
    </row>
    <row r="8" spans="1:18" ht="15" thickBot="1" x14ac:dyDescent="0.4">
      <c r="A8" s="417" t="s">
        <v>539</v>
      </c>
      <c r="B8" s="417" t="s">
        <v>540</v>
      </c>
      <c r="C8" s="417" t="s">
        <v>168</v>
      </c>
      <c r="D8" s="27" t="s">
        <v>53</v>
      </c>
      <c r="E8" s="417" t="s">
        <v>541</v>
      </c>
      <c r="F8" s="417" t="s">
        <v>542</v>
      </c>
      <c r="G8" s="417" t="s">
        <v>41</v>
      </c>
      <c r="H8" s="27" t="s">
        <v>30</v>
      </c>
      <c r="I8" s="176" t="s">
        <v>73</v>
      </c>
      <c r="J8" s="422"/>
      <c r="K8" s="423">
        <v>0</v>
      </c>
      <c r="L8" s="423">
        <v>0</v>
      </c>
      <c r="M8" s="423">
        <v>0</v>
      </c>
      <c r="N8" s="423">
        <v>0</v>
      </c>
      <c r="O8" s="423">
        <v>0</v>
      </c>
      <c r="P8" s="423">
        <v>0</v>
      </c>
      <c r="Q8" s="423">
        <v>0</v>
      </c>
      <c r="R8" s="423">
        <v>0</v>
      </c>
    </row>
    <row r="9" spans="1:18" ht="15" thickBot="1" x14ac:dyDescent="0.4">
      <c r="A9" s="417"/>
      <c r="B9" s="417"/>
      <c r="C9" s="417"/>
      <c r="D9" s="27" t="s">
        <v>47</v>
      </c>
      <c r="E9" s="417"/>
      <c r="F9" s="417"/>
      <c r="G9" s="417"/>
      <c r="H9" s="27" t="s">
        <v>90</v>
      </c>
      <c r="I9" s="176"/>
      <c r="J9" s="422"/>
      <c r="K9" s="423"/>
      <c r="L9" s="423"/>
      <c r="M9" s="423"/>
      <c r="N9" s="423"/>
      <c r="O9" s="423"/>
      <c r="P9" s="423"/>
      <c r="Q9" s="423"/>
      <c r="R9" s="423"/>
    </row>
    <row r="10" spans="1:18" ht="15" thickBot="1" x14ac:dyDescent="0.4">
      <c r="A10" s="417"/>
      <c r="B10" s="417"/>
      <c r="C10" s="417"/>
      <c r="D10" s="27" t="s">
        <v>492</v>
      </c>
      <c r="E10" s="417"/>
      <c r="F10" s="417"/>
      <c r="G10" s="417"/>
      <c r="H10" s="27" t="s">
        <v>61</v>
      </c>
      <c r="I10" s="176"/>
      <c r="J10" s="422"/>
      <c r="K10" s="423"/>
      <c r="L10" s="423"/>
      <c r="M10" s="423"/>
      <c r="N10" s="423"/>
      <c r="O10" s="423"/>
      <c r="P10" s="423"/>
      <c r="Q10" s="423"/>
      <c r="R10" s="423"/>
    </row>
    <row r="11" spans="1:18" ht="15" thickBot="1" x14ac:dyDescent="0.4">
      <c r="A11" s="417" t="s">
        <v>543</v>
      </c>
      <c r="B11" s="417" t="s">
        <v>544</v>
      </c>
      <c r="C11" s="417" t="s">
        <v>545</v>
      </c>
      <c r="D11" s="27" t="s">
        <v>47</v>
      </c>
      <c r="E11" s="417" t="s">
        <v>146</v>
      </c>
      <c r="F11" s="417" t="s">
        <v>503</v>
      </c>
      <c r="G11" s="417" t="s">
        <v>41</v>
      </c>
      <c r="H11" s="27" t="s">
        <v>30</v>
      </c>
      <c r="I11" s="176" t="s">
        <v>73</v>
      </c>
      <c r="J11" s="422"/>
      <c r="K11" s="423">
        <v>0</v>
      </c>
      <c r="L11" s="423">
        <v>0</v>
      </c>
      <c r="M11" s="423">
        <v>0</v>
      </c>
      <c r="N11" s="423">
        <v>0</v>
      </c>
      <c r="O11" s="423">
        <v>0</v>
      </c>
      <c r="P11" s="423">
        <v>0</v>
      </c>
      <c r="Q11" s="423">
        <v>0</v>
      </c>
      <c r="R11" s="423">
        <v>0</v>
      </c>
    </row>
    <row r="12" spans="1:18" ht="15" thickBot="1" x14ac:dyDescent="0.4">
      <c r="A12" s="417"/>
      <c r="B12" s="417"/>
      <c r="C12" s="417"/>
      <c r="D12" s="27" t="s">
        <v>189</v>
      </c>
      <c r="E12" s="417"/>
      <c r="F12" s="417"/>
      <c r="G12" s="417"/>
      <c r="H12" s="27" t="s">
        <v>61</v>
      </c>
      <c r="I12" s="176"/>
      <c r="J12" s="422"/>
      <c r="K12" s="423"/>
      <c r="L12" s="423"/>
      <c r="M12" s="423"/>
      <c r="N12" s="423"/>
      <c r="O12" s="423"/>
      <c r="P12" s="423"/>
      <c r="Q12" s="423"/>
      <c r="R12" s="423"/>
    </row>
    <row r="13" spans="1:18" ht="15" thickBot="1" x14ac:dyDescent="0.4">
      <c r="A13" s="417"/>
      <c r="B13" s="417"/>
      <c r="C13" s="417"/>
      <c r="D13" s="27" t="s">
        <v>53</v>
      </c>
      <c r="E13" s="417"/>
      <c r="F13" s="417"/>
      <c r="G13" s="417"/>
      <c r="H13" s="59"/>
      <c r="I13" s="176"/>
      <c r="J13" s="422"/>
      <c r="K13" s="423"/>
      <c r="L13" s="423"/>
      <c r="M13" s="423"/>
      <c r="N13" s="423"/>
      <c r="O13" s="423"/>
      <c r="P13" s="423"/>
      <c r="Q13" s="423"/>
      <c r="R13" s="423"/>
    </row>
    <row r="14" spans="1:18" ht="15" thickBot="1" x14ac:dyDescent="0.4">
      <c r="A14" s="417"/>
      <c r="B14" s="417"/>
      <c r="C14" s="417"/>
      <c r="D14" s="27" t="s">
        <v>492</v>
      </c>
      <c r="E14" s="417"/>
      <c r="F14" s="417"/>
      <c r="G14" s="417"/>
      <c r="H14" s="59"/>
      <c r="I14" s="176"/>
      <c r="J14" s="422"/>
      <c r="K14" s="423"/>
      <c r="L14" s="423"/>
      <c r="M14" s="423"/>
      <c r="N14" s="423"/>
      <c r="O14" s="423"/>
      <c r="P14" s="423"/>
      <c r="Q14" s="423"/>
      <c r="R14" s="423"/>
    </row>
    <row r="15" spans="1:18" ht="15" thickBot="1" x14ac:dyDescent="0.4">
      <c r="A15" s="417" t="s">
        <v>546</v>
      </c>
      <c r="B15" s="417" t="s">
        <v>547</v>
      </c>
      <c r="C15" s="426" t="s">
        <v>548</v>
      </c>
      <c r="D15" s="27" t="s">
        <v>47</v>
      </c>
      <c r="E15" s="417" t="s">
        <v>57</v>
      </c>
      <c r="F15" s="417" t="s">
        <v>549</v>
      </c>
      <c r="G15" s="417" t="s">
        <v>550</v>
      </c>
      <c r="H15" s="27" t="s">
        <v>18</v>
      </c>
      <c r="I15" s="425" t="s">
        <v>73</v>
      </c>
      <c r="J15" s="423">
        <v>17</v>
      </c>
      <c r="K15" s="423">
        <v>0</v>
      </c>
      <c r="L15" s="423">
        <v>0</v>
      </c>
      <c r="M15" s="423">
        <v>0</v>
      </c>
      <c r="N15" s="423">
        <v>0</v>
      </c>
      <c r="O15" s="423">
        <v>0</v>
      </c>
      <c r="P15" s="423"/>
      <c r="Q15" s="423"/>
      <c r="R15" s="415">
        <f>J15/135.9187</f>
        <v>0.12507476896115105</v>
      </c>
    </row>
    <row r="16" spans="1:18" ht="15" thickBot="1" x14ac:dyDescent="0.4">
      <c r="A16" s="417"/>
      <c r="B16" s="417"/>
      <c r="C16" s="426"/>
      <c r="D16" s="27" t="s">
        <v>46</v>
      </c>
      <c r="E16" s="417"/>
      <c r="F16" s="417"/>
      <c r="G16" s="417"/>
      <c r="H16" s="27" t="s">
        <v>61</v>
      </c>
      <c r="I16" s="425"/>
      <c r="J16" s="423"/>
      <c r="K16" s="423"/>
      <c r="L16" s="423"/>
      <c r="M16" s="423"/>
      <c r="N16" s="423"/>
      <c r="O16" s="423"/>
      <c r="P16" s="423"/>
      <c r="Q16" s="423"/>
      <c r="R16" s="415"/>
    </row>
    <row r="17" spans="1:18" ht="15" thickBot="1" x14ac:dyDescent="0.4">
      <c r="A17" s="417"/>
      <c r="B17" s="417"/>
      <c r="C17" s="426"/>
      <c r="D17" s="27" t="s">
        <v>53</v>
      </c>
      <c r="E17" s="417"/>
      <c r="F17" s="417"/>
      <c r="G17" s="417"/>
      <c r="H17" s="27" t="s">
        <v>87</v>
      </c>
      <c r="I17" s="425"/>
      <c r="J17" s="423"/>
      <c r="K17" s="423">
        <v>0</v>
      </c>
      <c r="L17" s="423">
        <v>0</v>
      </c>
      <c r="M17" s="423">
        <v>0</v>
      </c>
      <c r="N17" s="423">
        <v>0</v>
      </c>
      <c r="O17" s="423">
        <v>0</v>
      </c>
      <c r="P17" s="423"/>
      <c r="Q17" s="423"/>
      <c r="R17" s="415"/>
    </row>
    <row r="18" spans="1:18" ht="15" thickBot="1" x14ac:dyDescent="0.4">
      <c r="A18" s="417"/>
      <c r="B18" s="417"/>
      <c r="C18" s="426"/>
      <c r="D18" s="27" t="s">
        <v>89</v>
      </c>
      <c r="E18" s="417"/>
      <c r="F18" s="417"/>
      <c r="G18" s="417"/>
      <c r="H18" s="27" t="s">
        <v>90</v>
      </c>
      <c r="I18" s="425"/>
      <c r="J18" s="423"/>
      <c r="K18" s="423"/>
      <c r="L18" s="423"/>
      <c r="M18" s="423"/>
      <c r="N18" s="423"/>
      <c r="O18" s="423"/>
      <c r="P18" s="423"/>
      <c r="Q18" s="423"/>
      <c r="R18" s="415"/>
    </row>
    <row r="19" spans="1:18" ht="15" thickBot="1" x14ac:dyDescent="0.4">
      <c r="A19" s="417"/>
      <c r="B19" s="417"/>
      <c r="C19" s="426"/>
      <c r="D19" s="27" t="s">
        <v>280</v>
      </c>
      <c r="E19" s="417"/>
      <c r="F19" s="417"/>
      <c r="G19" s="417"/>
      <c r="H19" s="27" t="s">
        <v>30</v>
      </c>
      <c r="I19" s="425"/>
      <c r="J19" s="423"/>
      <c r="K19" s="423">
        <v>0</v>
      </c>
      <c r="L19" s="423">
        <v>0</v>
      </c>
      <c r="M19" s="423">
        <v>0</v>
      </c>
      <c r="N19" s="423">
        <v>0</v>
      </c>
      <c r="O19" s="423">
        <v>0</v>
      </c>
      <c r="P19" s="423"/>
      <c r="Q19" s="423"/>
      <c r="R19" s="415"/>
    </row>
    <row r="20" spans="1:18" ht="15" thickBot="1" x14ac:dyDescent="0.4">
      <c r="A20" s="301" t="s">
        <v>551</v>
      </c>
      <c r="B20" s="301" t="s">
        <v>552</v>
      </c>
      <c r="C20" s="426"/>
      <c r="D20" s="3" t="s">
        <v>47</v>
      </c>
      <c r="E20" s="301" t="s">
        <v>57</v>
      </c>
      <c r="F20" s="301" t="s">
        <v>553</v>
      </c>
      <c r="G20" s="301" t="s">
        <v>41</v>
      </c>
      <c r="H20" s="3" t="s">
        <v>18</v>
      </c>
      <c r="I20" s="414" t="s">
        <v>42</v>
      </c>
      <c r="J20" s="423"/>
      <c r="K20" s="423"/>
      <c r="L20" s="423"/>
      <c r="M20" s="423"/>
      <c r="N20" s="423"/>
      <c r="O20" s="423"/>
      <c r="P20" s="423"/>
      <c r="Q20" s="423"/>
      <c r="R20" s="415"/>
    </row>
    <row r="21" spans="1:18" ht="15" thickBot="1" x14ac:dyDescent="0.4">
      <c r="A21" s="301"/>
      <c r="B21" s="301"/>
      <c r="C21" s="426"/>
      <c r="D21" s="3" t="s">
        <v>46</v>
      </c>
      <c r="E21" s="301"/>
      <c r="F21" s="301"/>
      <c r="G21" s="301"/>
      <c r="H21" s="3" t="s">
        <v>61</v>
      </c>
      <c r="I21" s="414"/>
      <c r="J21" s="423"/>
      <c r="K21" s="423">
        <v>0</v>
      </c>
      <c r="L21" s="423">
        <v>0</v>
      </c>
      <c r="M21" s="423">
        <v>0</v>
      </c>
      <c r="N21" s="423">
        <v>0</v>
      </c>
      <c r="O21" s="423">
        <v>0</v>
      </c>
      <c r="P21" s="423"/>
      <c r="Q21" s="423"/>
      <c r="R21" s="415"/>
    </row>
    <row r="22" spans="1:18" ht="15" thickBot="1" x14ac:dyDescent="0.4">
      <c r="A22" s="301"/>
      <c r="B22" s="301"/>
      <c r="C22" s="426"/>
      <c r="D22" s="3" t="s">
        <v>53</v>
      </c>
      <c r="E22" s="301"/>
      <c r="F22" s="301"/>
      <c r="G22" s="301"/>
      <c r="H22" s="3" t="s">
        <v>87</v>
      </c>
      <c r="I22" s="414"/>
      <c r="J22" s="423"/>
      <c r="K22" s="423"/>
      <c r="L22" s="423"/>
      <c r="M22" s="423"/>
      <c r="N22" s="423"/>
      <c r="O22" s="423"/>
      <c r="P22" s="423"/>
      <c r="Q22" s="423"/>
      <c r="R22" s="415"/>
    </row>
    <row r="23" spans="1:18" ht="15" thickBot="1" x14ac:dyDescent="0.4">
      <c r="A23" s="301"/>
      <c r="B23" s="301"/>
      <c r="C23" s="426"/>
      <c r="D23" s="3" t="s">
        <v>89</v>
      </c>
      <c r="E23" s="301"/>
      <c r="F23" s="301"/>
      <c r="G23" s="301"/>
      <c r="H23" s="3" t="s">
        <v>90</v>
      </c>
      <c r="I23" s="414"/>
      <c r="J23" s="423"/>
      <c r="K23" s="423">
        <v>0</v>
      </c>
      <c r="L23" s="423">
        <v>0</v>
      </c>
      <c r="M23" s="423">
        <v>0</v>
      </c>
      <c r="N23" s="423">
        <v>0</v>
      </c>
      <c r="O23" s="423">
        <v>0</v>
      </c>
      <c r="P23" s="423"/>
      <c r="Q23" s="423"/>
      <c r="R23" s="415"/>
    </row>
    <row r="24" spans="1:18" ht="15" thickBot="1" x14ac:dyDescent="0.4">
      <c r="A24" s="301"/>
      <c r="B24" s="301"/>
      <c r="C24" s="426"/>
      <c r="D24" s="3" t="s">
        <v>280</v>
      </c>
      <c r="E24" s="301"/>
      <c r="F24" s="301"/>
      <c r="G24" s="301"/>
      <c r="H24" s="3" t="s">
        <v>30</v>
      </c>
      <c r="I24" s="414"/>
      <c r="J24" s="423"/>
      <c r="K24" s="423"/>
      <c r="L24" s="423"/>
      <c r="M24" s="423"/>
      <c r="N24" s="423"/>
      <c r="O24" s="423"/>
      <c r="P24" s="423"/>
      <c r="Q24" s="423"/>
      <c r="R24" s="415"/>
    </row>
    <row r="25" spans="1:18" ht="56.5" thickBot="1" x14ac:dyDescent="0.4">
      <c r="A25" s="417" t="s">
        <v>554</v>
      </c>
      <c r="B25" s="417" t="s">
        <v>555</v>
      </c>
      <c r="C25" s="15" t="s">
        <v>556</v>
      </c>
      <c r="D25" s="27" t="s">
        <v>53</v>
      </c>
      <c r="E25" s="417" t="s">
        <v>57</v>
      </c>
      <c r="F25" s="417" t="s">
        <v>136</v>
      </c>
      <c r="G25" s="417" t="s">
        <v>136</v>
      </c>
      <c r="H25" s="27" t="s">
        <v>18</v>
      </c>
      <c r="I25" s="243" t="s">
        <v>73</v>
      </c>
      <c r="J25" s="422"/>
      <c r="K25" s="423">
        <v>0</v>
      </c>
      <c r="L25" s="423">
        <v>0</v>
      </c>
      <c r="M25" s="423">
        <v>0</v>
      </c>
      <c r="N25" s="423">
        <v>0</v>
      </c>
      <c r="O25" s="423">
        <v>0</v>
      </c>
      <c r="P25" s="423">
        <v>0</v>
      </c>
      <c r="Q25" s="423">
        <v>0</v>
      </c>
      <c r="R25" s="423">
        <v>0</v>
      </c>
    </row>
    <row r="26" spans="1:18" ht="28.5" thickBot="1" x14ac:dyDescent="0.4">
      <c r="A26" s="417"/>
      <c r="B26" s="417"/>
      <c r="C26" s="15" t="s">
        <v>557</v>
      </c>
      <c r="D26" s="27" t="s">
        <v>46</v>
      </c>
      <c r="E26" s="417"/>
      <c r="F26" s="417"/>
      <c r="G26" s="417"/>
      <c r="H26" s="27" t="s">
        <v>30</v>
      </c>
      <c r="I26" s="243"/>
      <c r="J26" s="422"/>
      <c r="K26" s="423">
        <v>0</v>
      </c>
      <c r="L26" s="423">
        <v>0</v>
      </c>
      <c r="M26" s="423">
        <v>0</v>
      </c>
      <c r="N26" s="423">
        <v>0</v>
      </c>
      <c r="O26" s="423">
        <v>0</v>
      </c>
      <c r="P26" s="423">
        <v>0</v>
      </c>
      <c r="Q26" s="423">
        <v>0</v>
      </c>
      <c r="R26" s="423">
        <v>0</v>
      </c>
    </row>
    <row r="27" spans="1:18" ht="15" thickBot="1" x14ac:dyDescent="0.4">
      <c r="A27" s="417"/>
      <c r="B27" s="417"/>
      <c r="C27" s="15" t="s">
        <v>558</v>
      </c>
      <c r="D27" s="27" t="s">
        <v>89</v>
      </c>
      <c r="E27" s="417"/>
      <c r="F27" s="417"/>
      <c r="G27" s="417"/>
      <c r="H27" s="59"/>
      <c r="I27" s="243"/>
      <c r="J27" s="422"/>
      <c r="K27" s="423">
        <v>0</v>
      </c>
      <c r="L27" s="423">
        <v>0</v>
      </c>
      <c r="M27" s="423">
        <v>0</v>
      </c>
      <c r="N27" s="423">
        <v>0</v>
      </c>
      <c r="O27" s="423">
        <v>0</v>
      </c>
      <c r="P27" s="423">
        <v>0</v>
      </c>
      <c r="Q27" s="423">
        <v>0</v>
      </c>
      <c r="R27" s="423">
        <v>0</v>
      </c>
    </row>
    <row r="28" spans="1:18" ht="15" thickBot="1" x14ac:dyDescent="0.4">
      <c r="A28" s="417" t="s">
        <v>559</v>
      </c>
      <c r="B28" s="417" t="s">
        <v>560</v>
      </c>
      <c r="C28" s="417" t="s">
        <v>168</v>
      </c>
      <c r="D28" s="27" t="s">
        <v>46</v>
      </c>
      <c r="E28" s="417" t="s">
        <v>57</v>
      </c>
      <c r="F28" s="417" t="s">
        <v>417</v>
      </c>
      <c r="G28" s="417"/>
      <c r="H28" s="417"/>
      <c r="I28" s="176" t="s">
        <v>73</v>
      </c>
      <c r="J28" s="422"/>
      <c r="K28" s="423">
        <v>0</v>
      </c>
      <c r="L28" s="423">
        <v>0</v>
      </c>
      <c r="M28" s="423">
        <v>0</v>
      </c>
      <c r="N28" s="423">
        <v>0</v>
      </c>
      <c r="O28" s="423">
        <v>0</v>
      </c>
      <c r="P28" s="423">
        <v>0</v>
      </c>
      <c r="Q28" s="423">
        <v>0</v>
      </c>
      <c r="R28" s="423">
        <v>0</v>
      </c>
    </row>
    <row r="29" spans="1:18" ht="15" thickBot="1" x14ac:dyDescent="0.4">
      <c r="A29" s="417"/>
      <c r="B29" s="417"/>
      <c r="C29" s="417"/>
      <c r="D29" s="27" t="s">
        <v>53</v>
      </c>
      <c r="E29" s="417"/>
      <c r="F29" s="417"/>
      <c r="G29" s="417"/>
      <c r="H29" s="417"/>
      <c r="I29" s="176"/>
      <c r="J29" s="422"/>
      <c r="K29" s="423">
        <v>0</v>
      </c>
      <c r="L29" s="423">
        <v>0</v>
      </c>
      <c r="M29" s="423">
        <v>0</v>
      </c>
      <c r="N29" s="423">
        <v>0</v>
      </c>
      <c r="O29" s="423">
        <v>0</v>
      </c>
      <c r="P29" s="423">
        <v>0</v>
      </c>
      <c r="Q29" s="423">
        <v>0</v>
      </c>
      <c r="R29" s="423">
        <v>0</v>
      </c>
    </row>
    <row r="30" spans="1:18" ht="15" thickBot="1" x14ac:dyDescent="0.4">
      <c r="A30" s="417"/>
      <c r="B30" s="417"/>
      <c r="C30" s="417"/>
      <c r="D30" s="172"/>
      <c r="E30" s="417"/>
      <c r="F30" s="417"/>
      <c r="G30" s="417"/>
      <c r="H30" s="417"/>
      <c r="I30" s="176"/>
      <c r="J30" s="422"/>
      <c r="K30" s="423">
        <v>0</v>
      </c>
      <c r="L30" s="423">
        <v>0</v>
      </c>
      <c r="M30" s="423">
        <v>0</v>
      </c>
      <c r="N30" s="423">
        <v>0</v>
      </c>
      <c r="O30" s="423">
        <v>0</v>
      </c>
      <c r="P30" s="423">
        <v>0</v>
      </c>
      <c r="Q30" s="423">
        <v>0</v>
      </c>
      <c r="R30" s="423">
        <v>0</v>
      </c>
    </row>
    <row r="31" spans="1:18" ht="15" thickBot="1" x14ac:dyDescent="0.4">
      <c r="A31" s="417"/>
      <c r="B31" s="417"/>
      <c r="C31" s="417"/>
      <c r="D31" s="27" t="s">
        <v>89</v>
      </c>
      <c r="E31" s="417"/>
      <c r="F31" s="417"/>
      <c r="G31" s="417"/>
      <c r="H31" s="417"/>
      <c r="I31" s="176"/>
      <c r="J31" s="422"/>
      <c r="K31" s="423">
        <v>0</v>
      </c>
      <c r="L31" s="423">
        <v>0</v>
      </c>
      <c r="M31" s="423">
        <v>0</v>
      </c>
      <c r="N31" s="423">
        <v>0</v>
      </c>
      <c r="O31" s="423">
        <v>0</v>
      </c>
      <c r="P31" s="423">
        <v>0</v>
      </c>
      <c r="Q31" s="423">
        <v>0</v>
      </c>
      <c r="R31" s="423">
        <v>0</v>
      </c>
    </row>
    <row r="32" spans="1:18" ht="15" thickBot="1" x14ac:dyDescent="0.4">
      <c r="A32" s="417" t="s">
        <v>561</v>
      </c>
      <c r="B32" s="417" t="s">
        <v>562</v>
      </c>
      <c r="C32" s="27" t="s">
        <v>563</v>
      </c>
      <c r="D32" s="27" t="s">
        <v>53</v>
      </c>
      <c r="E32" s="417" t="s">
        <v>146</v>
      </c>
      <c r="F32" s="417" t="s">
        <v>564</v>
      </c>
      <c r="G32" s="417" t="s">
        <v>564</v>
      </c>
      <c r="H32" s="417" t="s">
        <v>30</v>
      </c>
      <c r="I32" s="176" t="s">
        <v>73</v>
      </c>
      <c r="J32" s="422"/>
      <c r="K32" s="421">
        <v>0</v>
      </c>
      <c r="L32" s="421">
        <v>0</v>
      </c>
      <c r="M32" s="421">
        <v>0</v>
      </c>
      <c r="N32" s="421">
        <v>0</v>
      </c>
      <c r="O32" s="421">
        <v>0</v>
      </c>
      <c r="P32" s="421">
        <v>0</v>
      </c>
      <c r="Q32" s="421">
        <v>0</v>
      </c>
      <c r="R32" s="421">
        <v>0</v>
      </c>
    </row>
    <row r="33" spans="1:18" ht="15" thickBot="1" x14ac:dyDescent="0.4">
      <c r="A33" s="417"/>
      <c r="B33" s="417"/>
      <c r="C33" s="27" t="s">
        <v>565</v>
      </c>
      <c r="D33" s="27" t="s">
        <v>89</v>
      </c>
      <c r="E33" s="417"/>
      <c r="F33" s="417"/>
      <c r="G33" s="417"/>
      <c r="H33" s="417"/>
      <c r="I33" s="176"/>
      <c r="J33" s="422"/>
      <c r="K33" s="421">
        <v>0</v>
      </c>
      <c r="L33" s="421">
        <v>0</v>
      </c>
      <c r="M33" s="421">
        <v>0</v>
      </c>
      <c r="N33" s="421">
        <v>0</v>
      </c>
      <c r="O33" s="421">
        <v>0</v>
      </c>
      <c r="P33" s="421">
        <v>0</v>
      </c>
      <c r="Q33" s="421">
        <v>0</v>
      </c>
      <c r="R33" s="421">
        <v>0</v>
      </c>
    </row>
    <row r="34" spans="1:18" ht="15" thickBot="1" x14ac:dyDescent="0.4">
      <c r="A34" s="417" t="s">
        <v>566</v>
      </c>
      <c r="B34" s="417" t="s">
        <v>567</v>
      </c>
      <c r="C34" s="417" t="s">
        <v>168</v>
      </c>
      <c r="D34" s="27" t="s">
        <v>53</v>
      </c>
      <c r="E34" s="417" t="s">
        <v>57</v>
      </c>
      <c r="F34" s="417" t="s">
        <v>568</v>
      </c>
      <c r="G34" s="417" t="s">
        <v>568</v>
      </c>
      <c r="H34" s="417" t="s">
        <v>30</v>
      </c>
      <c r="I34" s="176" t="s">
        <v>73</v>
      </c>
      <c r="J34" s="422"/>
      <c r="K34" s="421">
        <v>0</v>
      </c>
      <c r="L34" s="421">
        <v>0</v>
      </c>
      <c r="M34" s="421">
        <v>0</v>
      </c>
      <c r="N34" s="421">
        <v>0</v>
      </c>
      <c r="O34" s="421">
        <v>0</v>
      </c>
      <c r="P34" s="421">
        <v>0</v>
      </c>
      <c r="Q34" s="421">
        <v>0</v>
      </c>
      <c r="R34" s="421">
        <v>0</v>
      </c>
    </row>
    <row r="35" spans="1:18" ht="15" thickBot="1" x14ac:dyDescent="0.4">
      <c r="A35" s="417"/>
      <c r="B35" s="417"/>
      <c r="C35" s="417"/>
      <c r="D35" s="27" t="s">
        <v>46</v>
      </c>
      <c r="E35" s="417"/>
      <c r="F35" s="417"/>
      <c r="G35" s="417"/>
      <c r="H35" s="417"/>
      <c r="I35" s="176"/>
      <c r="J35" s="422"/>
      <c r="K35" s="421">
        <v>0</v>
      </c>
      <c r="L35" s="421">
        <v>0</v>
      </c>
      <c r="M35" s="421">
        <v>0</v>
      </c>
      <c r="N35" s="421">
        <v>0</v>
      </c>
      <c r="O35" s="421">
        <v>0</v>
      </c>
      <c r="P35" s="421">
        <v>0</v>
      </c>
      <c r="Q35" s="421">
        <v>0</v>
      </c>
      <c r="R35" s="421">
        <v>0</v>
      </c>
    </row>
    <row r="36" spans="1:18" ht="15" thickBot="1" x14ac:dyDescent="0.4">
      <c r="A36" s="417"/>
      <c r="B36" s="417"/>
      <c r="C36" s="417"/>
      <c r="D36" s="27" t="s">
        <v>89</v>
      </c>
      <c r="E36" s="417"/>
      <c r="F36" s="417"/>
      <c r="G36" s="417"/>
      <c r="H36" s="417"/>
      <c r="I36" s="176"/>
      <c r="J36" s="422"/>
      <c r="K36" s="421">
        <v>0</v>
      </c>
      <c r="L36" s="421">
        <v>0</v>
      </c>
      <c r="M36" s="421">
        <v>0</v>
      </c>
      <c r="N36" s="421">
        <v>0</v>
      </c>
      <c r="O36" s="421">
        <v>0</v>
      </c>
      <c r="P36" s="421">
        <v>0</v>
      </c>
      <c r="Q36" s="421">
        <v>0</v>
      </c>
      <c r="R36" s="421">
        <v>0</v>
      </c>
    </row>
    <row r="37" spans="1:18" ht="15" thickBot="1" x14ac:dyDescent="0.4">
      <c r="A37" s="301" t="s">
        <v>569</v>
      </c>
      <c r="B37" s="301" t="s">
        <v>570</v>
      </c>
      <c r="C37" s="301" t="s">
        <v>571</v>
      </c>
      <c r="D37" s="3" t="s">
        <v>572</v>
      </c>
      <c r="E37" s="301" t="s">
        <v>57</v>
      </c>
      <c r="F37" s="301" t="s">
        <v>573</v>
      </c>
      <c r="G37" s="301" t="s">
        <v>573</v>
      </c>
      <c r="H37" s="3" t="s">
        <v>18</v>
      </c>
      <c r="I37" s="178" t="s">
        <v>42</v>
      </c>
      <c r="J37" s="422"/>
      <c r="K37" s="421">
        <v>0</v>
      </c>
      <c r="L37" s="421">
        <v>0</v>
      </c>
      <c r="M37" s="421">
        <v>0</v>
      </c>
      <c r="N37" s="421">
        <v>0</v>
      </c>
      <c r="O37" s="421">
        <v>0</v>
      </c>
      <c r="P37" s="421">
        <v>0</v>
      </c>
      <c r="Q37" s="421">
        <v>0</v>
      </c>
      <c r="R37" s="421">
        <v>0</v>
      </c>
    </row>
    <row r="38" spans="1:18" ht="15" thickBot="1" x14ac:dyDescent="0.4">
      <c r="A38" s="301"/>
      <c r="B38" s="301"/>
      <c r="C38" s="301"/>
      <c r="D38" s="3" t="s">
        <v>89</v>
      </c>
      <c r="E38" s="301"/>
      <c r="F38" s="301"/>
      <c r="G38" s="301"/>
      <c r="H38" s="3" t="s">
        <v>90</v>
      </c>
      <c r="I38" s="178"/>
      <c r="J38" s="422"/>
      <c r="K38" s="421">
        <v>0</v>
      </c>
      <c r="L38" s="421">
        <v>0</v>
      </c>
      <c r="M38" s="421">
        <v>0</v>
      </c>
      <c r="N38" s="421">
        <v>0</v>
      </c>
      <c r="O38" s="421">
        <v>0</v>
      </c>
      <c r="P38" s="421">
        <v>0</v>
      </c>
      <c r="Q38" s="421">
        <v>0</v>
      </c>
      <c r="R38" s="421">
        <v>0</v>
      </c>
    </row>
    <row r="40" spans="1:18" x14ac:dyDescent="0.35">
      <c r="I40" s="65" t="s">
        <v>675</v>
      </c>
      <c r="J40" s="55">
        <f>SUM(J4:J39)</f>
        <v>27</v>
      </c>
      <c r="K40" s="56"/>
      <c r="L40" s="56"/>
      <c r="M40" s="56"/>
      <c r="N40" s="56"/>
      <c r="O40" s="56"/>
      <c r="P40" s="56"/>
      <c r="Q40" s="56"/>
      <c r="R40" s="57">
        <f>SUM(R4:R39)</f>
        <v>0.1986481624677105</v>
      </c>
    </row>
    <row r="41" spans="1:18" x14ac:dyDescent="0.35">
      <c r="A41" s="109" t="s">
        <v>713</v>
      </c>
      <c r="B41" s="258" t="s">
        <v>714</v>
      </c>
      <c r="C41" s="259"/>
      <c r="D41" s="259"/>
    </row>
  </sheetData>
  <mergeCells count="169">
    <mergeCell ref="B41:D41"/>
    <mergeCell ref="A8:A10"/>
    <mergeCell ref="B8:B10"/>
    <mergeCell ref="C8:C10"/>
    <mergeCell ref="E8:E10"/>
    <mergeCell ref="F8:F10"/>
    <mergeCell ref="G8:G10"/>
    <mergeCell ref="A11:A14"/>
    <mergeCell ref="B11:B14"/>
    <mergeCell ref="A15:A19"/>
    <mergeCell ref="B15:B19"/>
    <mergeCell ref="C15:C24"/>
    <mergeCell ref="E15:E19"/>
    <mergeCell ref="F15:F19"/>
    <mergeCell ref="C11:C14"/>
    <mergeCell ref="E11:E14"/>
    <mergeCell ref="F11:F14"/>
    <mergeCell ref="G11:G14"/>
    <mergeCell ref="A25:A27"/>
    <mergeCell ref="B25:B27"/>
    <mergeCell ref="E25:E27"/>
    <mergeCell ref="F25:F27"/>
    <mergeCell ref="G25:G27"/>
    <mergeCell ref="A20:A24"/>
    <mergeCell ref="A1:A3"/>
    <mergeCell ref="B1:B3"/>
    <mergeCell ref="C1:C3"/>
    <mergeCell ref="D1:D3"/>
    <mergeCell ref="F1:H1"/>
    <mergeCell ref="H2:H3"/>
    <mergeCell ref="A4:A7"/>
    <mergeCell ref="B4:B7"/>
    <mergeCell ref="C4:C7"/>
    <mergeCell ref="E4:E7"/>
    <mergeCell ref="F4:H7"/>
    <mergeCell ref="E1:E3"/>
    <mergeCell ref="F2:F3"/>
    <mergeCell ref="G2:G3"/>
    <mergeCell ref="B20:B24"/>
    <mergeCell ref="E20:E24"/>
    <mergeCell ref="F20:F24"/>
    <mergeCell ref="A37:A38"/>
    <mergeCell ref="B37:B38"/>
    <mergeCell ref="C37:C38"/>
    <mergeCell ref="A34:A36"/>
    <mergeCell ref="B34:B36"/>
    <mergeCell ref="C34:C36"/>
    <mergeCell ref="E28:E31"/>
    <mergeCell ref="F28:H31"/>
    <mergeCell ref="A28:A31"/>
    <mergeCell ref="B28:B31"/>
    <mergeCell ref="C28:C31"/>
    <mergeCell ref="A32:A33"/>
    <mergeCell ref="B32:B33"/>
    <mergeCell ref="H32:H33"/>
    <mergeCell ref="G34:G36"/>
    <mergeCell ref="H34:H36"/>
    <mergeCell ref="E32:E33"/>
    <mergeCell ref="F32:F33"/>
    <mergeCell ref="G32:G33"/>
    <mergeCell ref="I37:I38"/>
    <mergeCell ref="I20:I24"/>
    <mergeCell ref="I1:I3"/>
    <mergeCell ref="I4:I7"/>
    <mergeCell ref="I28:I31"/>
    <mergeCell ref="I34:I36"/>
    <mergeCell ref="I32:I33"/>
    <mergeCell ref="E34:E36"/>
    <mergeCell ref="F34:F36"/>
    <mergeCell ref="I8:I10"/>
    <mergeCell ref="I11:I14"/>
    <mergeCell ref="I15:I19"/>
    <mergeCell ref="I25:I27"/>
    <mergeCell ref="G15:G19"/>
    <mergeCell ref="G20:G24"/>
    <mergeCell ref="E37:E38"/>
    <mergeCell ref="F37:F38"/>
    <mergeCell ref="G37:G38"/>
    <mergeCell ref="J1:J2"/>
    <mergeCell ref="K1:R1"/>
    <mergeCell ref="K2:K3"/>
    <mergeCell ref="L2:L3"/>
    <mergeCell ref="M2:M3"/>
    <mergeCell ref="N2:N3"/>
    <mergeCell ref="O2:O3"/>
    <mergeCell ref="P2:P3"/>
    <mergeCell ref="Q2:Q3"/>
    <mergeCell ref="R2:R3"/>
    <mergeCell ref="O4:O7"/>
    <mergeCell ref="P4:P7"/>
    <mergeCell ref="Q4:Q7"/>
    <mergeCell ref="R4:R7"/>
    <mergeCell ref="J8:J10"/>
    <mergeCell ref="K8:K10"/>
    <mergeCell ref="L8:L10"/>
    <mergeCell ref="M8:M10"/>
    <mergeCell ref="N8:N10"/>
    <mergeCell ref="O8:O10"/>
    <mergeCell ref="P8:P10"/>
    <mergeCell ref="Q8:Q10"/>
    <mergeCell ref="R8:R10"/>
    <mergeCell ref="J4:J7"/>
    <mergeCell ref="K4:K7"/>
    <mergeCell ref="L4:L7"/>
    <mergeCell ref="M4:M7"/>
    <mergeCell ref="N4:N7"/>
    <mergeCell ref="O11:O14"/>
    <mergeCell ref="P11:P14"/>
    <mergeCell ref="Q11:Q14"/>
    <mergeCell ref="R11:R14"/>
    <mergeCell ref="J15:J24"/>
    <mergeCell ref="K15:K24"/>
    <mergeCell ref="L15:L24"/>
    <mergeCell ref="M15:M24"/>
    <mergeCell ref="N15:N24"/>
    <mergeCell ref="O15:O24"/>
    <mergeCell ref="P15:P24"/>
    <mergeCell ref="Q15:Q24"/>
    <mergeCell ref="R15:R24"/>
    <mergeCell ref="J11:J14"/>
    <mergeCell ref="K11:K14"/>
    <mergeCell ref="L11:L14"/>
    <mergeCell ref="M11:M14"/>
    <mergeCell ref="N11:N14"/>
    <mergeCell ref="O25:O27"/>
    <mergeCell ref="P25:P27"/>
    <mergeCell ref="Q25:Q27"/>
    <mergeCell ref="R25:R27"/>
    <mergeCell ref="J28:J31"/>
    <mergeCell ref="K28:K31"/>
    <mergeCell ref="L28:L31"/>
    <mergeCell ref="M28:M31"/>
    <mergeCell ref="N28:N31"/>
    <mergeCell ref="O28:O31"/>
    <mergeCell ref="P28:P31"/>
    <mergeCell ref="Q28:Q31"/>
    <mergeCell ref="R28:R31"/>
    <mergeCell ref="J25:J27"/>
    <mergeCell ref="K25:K27"/>
    <mergeCell ref="L25:L27"/>
    <mergeCell ref="M25:M27"/>
    <mergeCell ref="N25:N27"/>
    <mergeCell ref="O32:O33"/>
    <mergeCell ref="P32:P33"/>
    <mergeCell ref="Q32:Q33"/>
    <mergeCell ref="R32:R33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J32:J33"/>
    <mergeCell ref="K32:K33"/>
    <mergeCell ref="L32:L33"/>
    <mergeCell ref="M32:M33"/>
    <mergeCell ref="N32:N33"/>
    <mergeCell ref="O37:O38"/>
    <mergeCell ref="P37:P38"/>
    <mergeCell ref="Q37:Q38"/>
    <mergeCell ref="R37:R38"/>
    <mergeCell ref="J37:J38"/>
    <mergeCell ref="K37:K38"/>
    <mergeCell ref="L37:L38"/>
    <mergeCell ref="M37:M38"/>
    <mergeCell ref="N37:N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63"/>
  <sheetViews>
    <sheetView workbookViewId="0">
      <pane xSplit="12980" ySplit="2060" topLeftCell="I40" activePane="bottomRight"/>
      <selection activeCell="O13" sqref="O13:O37"/>
      <selection pane="topRight" activeCell="C1" sqref="C1"/>
      <selection pane="bottomLeft" activeCell="B69" sqref="B69"/>
      <selection pane="bottomRight" activeCell="K56" sqref="K56"/>
    </sheetView>
  </sheetViews>
  <sheetFormatPr defaultRowHeight="14.5" x14ac:dyDescent="0.35"/>
  <cols>
    <col min="2" max="2" width="65.08984375" customWidth="1"/>
    <col min="3" max="3" width="30.36328125" customWidth="1"/>
    <col min="4" max="4" width="15.7265625" customWidth="1"/>
    <col min="9" max="9" width="26.6328125" style="31" customWidth="1"/>
    <col min="10" max="10" width="11.26953125" customWidth="1"/>
    <col min="11" max="11" width="18.7265625" customWidth="1"/>
    <col min="15" max="15" width="11.26953125" customWidth="1"/>
    <col min="16" max="16" width="10.81640625" customWidth="1"/>
    <col min="18" max="18" width="10.6328125" customWidth="1"/>
  </cols>
  <sheetData>
    <row r="1" spans="1:18" ht="15" customHeight="1" thickBot="1" x14ac:dyDescent="0.4">
      <c r="A1" s="291" t="s">
        <v>195</v>
      </c>
      <c r="B1" s="293" t="s">
        <v>336</v>
      </c>
      <c r="C1" s="293" t="s">
        <v>196</v>
      </c>
      <c r="D1" s="293"/>
      <c r="E1" s="349" t="s">
        <v>338</v>
      </c>
      <c r="F1" s="471" t="s">
        <v>339</v>
      </c>
      <c r="G1" s="472"/>
      <c r="H1" s="473"/>
      <c r="I1" s="236" t="s">
        <v>230</v>
      </c>
      <c r="J1" s="315" t="s">
        <v>684</v>
      </c>
      <c r="K1" s="186" t="s">
        <v>664</v>
      </c>
      <c r="L1" s="186"/>
      <c r="M1" s="186"/>
      <c r="N1" s="186"/>
      <c r="O1" s="186"/>
      <c r="P1" s="186"/>
      <c r="Q1" s="186"/>
      <c r="R1" s="186"/>
    </row>
    <row r="2" spans="1:18" ht="15" thickBot="1" x14ac:dyDescent="0.4">
      <c r="A2" s="469"/>
      <c r="B2" s="470"/>
      <c r="C2" s="470"/>
      <c r="D2" s="478"/>
      <c r="E2" s="349"/>
      <c r="F2" s="474"/>
      <c r="G2" s="475"/>
      <c r="H2" s="476"/>
      <c r="I2" s="236"/>
      <c r="J2" s="315"/>
      <c r="K2" s="315" t="s">
        <v>666</v>
      </c>
      <c r="L2" s="315" t="s">
        <v>667</v>
      </c>
      <c r="M2" s="315" t="s">
        <v>668</v>
      </c>
      <c r="N2" s="315" t="s">
        <v>669</v>
      </c>
      <c r="O2" s="315" t="s">
        <v>670</v>
      </c>
      <c r="P2" s="315" t="s">
        <v>671</v>
      </c>
      <c r="Q2" s="315" t="s">
        <v>672</v>
      </c>
      <c r="R2" s="315" t="s">
        <v>673</v>
      </c>
    </row>
    <row r="3" spans="1:18" ht="42.75" customHeight="1" thickBot="1" x14ac:dyDescent="0.4">
      <c r="A3" s="469"/>
      <c r="B3" s="470"/>
      <c r="C3" s="470"/>
      <c r="D3" s="478"/>
      <c r="E3" s="349"/>
      <c r="F3" s="357" t="s">
        <v>697</v>
      </c>
      <c r="G3" s="357" t="s">
        <v>232</v>
      </c>
      <c r="H3" s="349" t="s">
        <v>403</v>
      </c>
      <c r="I3" s="236"/>
      <c r="J3" s="349" t="s">
        <v>665</v>
      </c>
      <c r="K3" s="315"/>
      <c r="L3" s="315"/>
      <c r="M3" s="315"/>
      <c r="N3" s="315"/>
      <c r="O3" s="315"/>
      <c r="P3" s="315"/>
      <c r="Q3" s="315"/>
      <c r="R3" s="315"/>
    </row>
    <row r="4" spans="1:18" ht="15" thickBot="1" x14ac:dyDescent="0.4">
      <c r="A4" s="292"/>
      <c r="B4" s="294"/>
      <c r="C4" s="294"/>
      <c r="D4" s="479"/>
      <c r="E4" s="349"/>
      <c r="F4" s="298"/>
      <c r="G4" s="298"/>
      <c r="H4" s="349"/>
      <c r="I4" s="434"/>
      <c r="J4" s="349"/>
      <c r="K4" s="315"/>
      <c r="L4" s="315"/>
      <c r="M4" s="315"/>
      <c r="N4" s="315"/>
      <c r="O4" s="315"/>
      <c r="P4" s="315"/>
      <c r="Q4" s="315"/>
      <c r="R4" s="315"/>
    </row>
    <row r="5" spans="1:18" ht="29.5" thickBot="1" x14ac:dyDescent="0.4">
      <c r="A5" s="1" t="s">
        <v>574</v>
      </c>
      <c r="B5" s="2" t="s">
        <v>575</v>
      </c>
      <c r="C5" s="20" t="s">
        <v>576</v>
      </c>
      <c r="D5" s="3" t="s">
        <v>47</v>
      </c>
      <c r="E5" s="3" t="s">
        <v>577</v>
      </c>
      <c r="F5" s="435" t="s">
        <v>72</v>
      </c>
      <c r="G5" s="436"/>
      <c r="H5" s="436"/>
      <c r="I5" s="37" t="s">
        <v>578</v>
      </c>
      <c r="J5" s="94"/>
      <c r="K5" s="95">
        <v>0</v>
      </c>
      <c r="L5" s="95">
        <v>0</v>
      </c>
      <c r="M5" s="95">
        <v>0</v>
      </c>
      <c r="N5" s="95">
        <v>0</v>
      </c>
      <c r="O5" s="95">
        <v>0</v>
      </c>
      <c r="P5" s="95">
        <v>0</v>
      </c>
      <c r="Q5" s="95">
        <v>0</v>
      </c>
      <c r="R5" s="95">
        <v>0</v>
      </c>
    </row>
    <row r="6" spans="1:18" ht="15" thickBot="1" x14ac:dyDescent="0.4">
      <c r="A6" s="254" t="s">
        <v>579</v>
      </c>
      <c r="B6" s="260" t="s">
        <v>580</v>
      </c>
      <c r="C6" s="260" t="s">
        <v>581</v>
      </c>
      <c r="D6" s="6" t="s">
        <v>47</v>
      </c>
      <c r="E6" s="262" t="s">
        <v>57</v>
      </c>
      <c r="F6" s="262" t="s">
        <v>58</v>
      </c>
      <c r="G6" s="262" t="s">
        <v>582</v>
      </c>
      <c r="H6" s="21" t="s">
        <v>18</v>
      </c>
      <c r="I6" s="180" t="s">
        <v>583</v>
      </c>
      <c r="J6" s="432">
        <v>0.1</v>
      </c>
      <c r="K6" s="428">
        <v>0</v>
      </c>
      <c r="L6" s="428">
        <v>0</v>
      </c>
      <c r="M6" s="428">
        <v>0</v>
      </c>
      <c r="N6" s="428">
        <v>0</v>
      </c>
      <c r="O6" s="428">
        <v>0</v>
      </c>
      <c r="P6" s="428">
        <v>0</v>
      </c>
      <c r="Q6" s="428">
        <v>0</v>
      </c>
      <c r="R6" s="433">
        <f>J6/135.9187</f>
        <v>7.3573393506559442E-4</v>
      </c>
    </row>
    <row r="7" spans="1:18" ht="15" thickBot="1" x14ac:dyDescent="0.4">
      <c r="A7" s="348"/>
      <c r="B7" s="477"/>
      <c r="C7" s="477"/>
      <c r="D7" s="8" t="s">
        <v>46</v>
      </c>
      <c r="E7" s="282"/>
      <c r="F7" s="282"/>
      <c r="G7" s="282"/>
      <c r="H7" s="38" t="s">
        <v>61</v>
      </c>
      <c r="I7" s="180"/>
      <c r="J7" s="432"/>
      <c r="K7" s="428">
        <v>0</v>
      </c>
      <c r="L7" s="428">
        <v>0</v>
      </c>
      <c r="M7" s="428">
        <v>0</v>
      </c>
      <c r="N7" s="428">
        <v>0</v>
      </c>
      <c r="O7" s="428">
        <v>0</v>
      </c>
      <c r="P7" s="428">
        <v>0</v>
      </c>
      <c r="Q7" s="428">
        <v>0</v>
      </c>
      <c r="R7" s="433">
        <f>J7/135.9187</f>
        <v>0</v>
      </c>
    </row>
    <row r="8" spans="1:18" ht="15" thickBot="1" x14ac:dyDescent="0.4">
      <c r="A8" s="348"/>
      <c r="B8" s="477"/>
      <c r="C8" s="477"/>
      <c r="D8" s="8" t="s">
        <v>53</v>
      </c>
      <c r="E8" s="282"/>
      <c r="F8" s="282"/>
      <c r="G8" s="282"/>
      <c r="H8" s="39"/>
      <c r="I8" s="180"/>
      <c r="J8" s="432"/>
      <c r="K8" s="428">
        <v>0</v>
      </c>
      <c r="L8" s="428">
        <v>0</v>
      </c>
      <c r="M8" s="428">
        <v>0</v>
      </c>
      <c r="N8" s="428">
        <v>0</v>
      </c>
      <c r="O8" s="428">
        <v>0</v>
      </c>
      <c r="P8" s="428">
        <v>0</v>
      </c>
      <c r="Q8" s="428">
        <v>0</v>
      </c>
      <c r="R8" s="433">
        <f>J8/135.9187</f>
        <v>0</v>
      </c>
    </row>
    <row r="9" spans="1:18" ht="15" thickBot="1" x14ac:dyDescent="0.4">
      <c r="A9" s="348"/>
      <c r="B9" s="477"/>
      <c r="C9" s="477"/>
      <c r="D9" s="8" t="s">
        <v>584</v>
      </c>
      <c r="E9" s="282"/>
      <c r="F9" s="282"/>
      <c r="G9" s="282"/>
      <c r="H9" s="39"/>
      <c r="I9" s="180"/>
      <c r="J9" s="432"/>
      <c r="K9" s="428">
        <v>0</v>
      </c>
      <c r="L9" s="428">
        <v>0</v>
      </c>
      <c r="M9" s="428">
        <v>0</v>
      </c>
      <c r="N9" s="428">
        <v>0</v>
      </c>
      <c r="O9" s="428">
        <v>0</v>
      </c>
      <c r="P9" s="428">
        <v>0</v>
      </c>
      <c r="Q9" s="428">
        <v>0</v>
      </c>
      <c r="R9" s="433">
        <f>J9/135.9187</f>
        <v>0</v>
      </c>
    </row>
    <row r="10" spans="1:18" ht="15" thickBot="1" x14ac:dyDescent="0.4">
      <c r="A10" s="286"/>
      <c r="B10" s="288"/>
      <c r="C10" s="288"/>
      <c r="D10" s="7" t="s">
        <v>585</v>
      </c>
      <c r="E10" s="283"/>
      <c r="F10" s="283"/>
      <c r="G10" s="283"/>
      <c r="H10" s="40"/>
      <c r="I10" s="180"/>
      <c r="J10" s="432"/>
      <c r="K10" s="428">
        <v>0</v>
      </c>
      <c r="L10" s="428">
        <v>0</v>
      </c>
      <c r="M10" s="428">
        <v>0</v>
      </c>
      <c r="N10" s="428">
        <v>0</v>
      </c>
      <c r="O10" s="428">
        <v>0</v>
      </c>
      <c r="P10" s="428">
        <v>0</v>
      </c>
      <c r="Q10" s="428">
        <v>0</v>
      </c>
      <c r="R10" s="433">
        <f>J10/135.9187</f>
        <v>0</v>
      </c>
    </row>
    <row r="11" spans="1:18" ht="15" thickBot="1" x14ac:dyDescent="0.4">
      <c r="A11" s="244" t="s">
        <v>586</v>
      </c>
      <c r="B11" s="246" t="s">
        <v>587</v>
      </c>
      <c r="C11" s="246" t="s">
        <v>588</v>
      </c>
      <c r="D11" s="248" t="s">
        <v>47</v>
      </c>
      <c r="E11" s="248" t="s">
        <v>194</v>
      </c>
      <c r="F11" s="248" t="s">
        <v>58</v>
      </c>
      <c r="G11" s="248" t="s">
        <v>41</v>
      </c>
      <c r="H11" s="10" t="s">
        <v>18</v>
      </c>
      <c r="I11" s="178" t="s">
        <v>42</v>
      </c>
      <c r="J11" s="429"/>
      <c r="K11" s="431">
        <v>0</v>
      </c>
      <c r="L11" s="431">
        <v>0</v>
      </c>
      <c r="M11" s="431">
        <v>0</v>
      </c>
      <c r="N11" s="431">
        <v>0</v>
      </c>
      <c r="O11" s="431">
        <v>0</v>
      </c>
      <c r="P11" s="431">
        <v>0</v>
      </c>
      <c r="Q11" s="431">
        <v>0</v>
      </c>
      <c r="R11" s="431">
        <v>0</v>
      </c>
    </row>
    <row r="12" spans="1:18" ht="15" thickBot="1" x14ac:dyDescent="0.4">
      <c r="A12" s="245"/>
      <c r="B12" s="247"/>
      <c r="C12" s="247"/>
      <c r="D12" s="249"/>
      <c r="E12" s="249"/>
      <c r="F12" s="249"/>
      <c r="G12" s="249"/>
      <c r="H12" s="11" t="s">
        <v>61</v>
      </c>
      <c r="I12" s="178"/>
      <c r="J12" s="429"/>
      <c r="K12" s="431">
        <v>0</v>
      </c>
      <c r="L12" s="431">
        <v>0</v>
      </c>
      <c r="M12" s="431">
        <v>0</v>
      </c>
      <c r="N12" s="431">
        <v>0</v>
      </c>
      <c r="O12" s="431">
        <v>0</v>
      </c>
      <c r="P12" s="431">
        <v>0</v>
      </c>
      <c r="Q12" s="431">
        <v>0</v>
      </c>
      <c r="R12" s="431">
        <v>0</v>
      </c>
    </row>
    <row r="13" spans="1:18" ht="15" thickBot="1" x14ac:dyDescent="0.4">
      <c r="A13" s="352" t="s">
        <v>589</v>
      </c>
      <c r="B13" s="445" t="s">
        <v>590</v>
      </c>
      <c r="C13" s="466"/>
      <c r="D13" s="41"/>
      <c r="E13" s="451"/>
      <c r="F13" s="451"/>
      <c r="G13" s="451"/>
      <c r="H13" s="46"/>
      <c r="I13" s="325" t="s">
        <v>711</v>
      </c>
      <c r="J13" s="429">
        <v>68</v>
      </c>
      <c r="K13" s="429">
        <v>0</v>
      </c>
      <c r="L13" s="429">
        <v>0</v>
      </c>
      <c r="M13" s="429">
        <v>0</v>
      </c>
      <c r="N13" s="429">
        <v>0</v>
      </c>
      <c r="O13" s="429">
        <v>0</v>
      </c>
      <c r="P13" s="429">
        <v>0</v>
      </c>
      <c r="Q13" s="429">
        <v>0</v>
      </c>
      <c r="R13" s="430">
        <f>J13/135.9187</f>
        <v>0.5002990758446042</v>
      </c>
    </row>
    <row r="14" spans="1:18" ht="15" thickBot="1" x14ac:dyDescent="0.4">
      <c r="A14" s="353"/>
      <c r="B14" s="446"/>
      <c r="C14" s="467"/>
      <c r="D14" s="42"/>
      <c r="E14" s="452"/>
      <c r="F14" s="452"/>
      <c r="G14" s="452"/>
      <c r="H14" s="47"/>
      <c r="I14" s="325"/>
      <c r="J14" s="429"/>
      <c r="K14" s="429"/>
      <c r="L14" s="429"/>
      <c r="M14" s="429"/>
      <c r="N14" s="429"/>
      <c r="O14" s="429"/>
      <c r="P14" s="429"/>
      <c r="Q14" s="429"/>
      <c r="R14" s="430"/>
    </row>
    <row r="15" spans="1:18" ht="15" thickBot="1" x14ac:dyDescent="0.4">
      <c r="A15" s="353"/>
      <c r="B15" s="446"/>
      <c r="C15" s="467"/>
      <c r="D15" s="42"/>
      <c r="E15" s="452"/>
      <c r="F15" s="452"/>
      <c r="G15" s="452"/>
      <c r="H15" s="49"/>
      <c r="I15" s="325"/>
      <c r="J15" s="429"/>
      <c r="K15" s="429"/>
      <c r="L15" s="429"/>
      <c r="M15" s="429"/>
      <c r="N15" s="429"/>
      <c r="O15" s="429"/>
      <c r="P15" s="429"/>
      <c r="Q15" s="429"/>
      <c r="R15" s="430"/>
    </row>
    <row r="16" spans="1:18" ht="15" thickBot="1" x14ac:dyDescent="0.4">
      <c r="A16" s="354"/>
      <c r="B16" s="447"/>
      <c r="C16" s="468"/>
      <c r="D16" s="43"/>
      <c r="E16" s="453"/>
      <c r="F16" s="453"/>
      <c r="G16" s="453"/>
      <c r="H16" s="48"/>
      <c r="I16" s="325"/>
      <c r="J16" s="429"/>
      <c r="K16" s="429"/>
      <c r="L16" s="429"/>
      <c r="M16" s="429"/>
      <c r="N16" s="429"/>
      <c r="O16" s="429"/>
      <c r="P16" s="429"/>
      <c r="Q16" s="429"/>
      <c r="R16" s="430"/>
    </row>
    <row r="17" spans="1:18" ht="15" thickBot="1" x14ac:dyDescent="0.4">
      <c r="A17" s="352" t="s">
        <v>592</v>
      </c>
      <c r="B17" s="246" t="s">
        <v>593</v>
      </c>
      <c r="C17" s="466"/>
      <c r="D17" s="41"/>
      <c r="E17" s="451"/>
      <c r="F17" s="451"/>
      <c r="G17" s="451"/>
      <c r="H17" s="46"/>
      <c r="I17" s="325" t="s">
        <v>711</v>
      </c>
      <c r="J17" s="429"/>
      <c r="K17" s="429"/>
      <c r="L17" s="429"/>
      <c r="M17" s="429"/>
      <c r="N17" s="429"/>
      <c r="O17" s="429"/>
      <c r="P17" s="429"/>
      <c r="Q17" s="429"/>
      <c r="R17" s="430"/>
    </row>
    <row r="18" spans="1:18" ht="15" thickBot="1" x14ac:dyDescent="0.4">
      <c r="A18" s="353"/>
      <c r="B18" s="272"/>
      <c r="C18" s="467"/>
      <c r="D18" s="42"/>
      <c r="E18" s="452"/>
      <c r="F18" s="452"/>
      <c r="G18" s="452"/>
      <c r="H18" s="47"/>
      <c r="I18" s="325"/>
      <c r="J18" s="429"/>
      <c r="K18" s="429"/>
      <c r="L18" s="429"/>
      <c r="M18" s="429"/>
      <c r="N18" s="429"/>
      <c r="O18" s="429"/>
      <c r="P18" s="429"/>
      <c r="Q18" s="429"/>
      <c r="R18" s="430"/>
    </row>
    <row r="19" spans="1:18" ht="15" thickBot="1" x14ac:dyDescent="0.4">
      <c r="A19" s="353"/>
      <c r="B19" s="272"/>
      <c r="C19" s="467"/>
      <c r="D19" s="42"/>
      <c r="E19" s="452"/>
      <c r="F19" s="452"/>
      <c r="G19" s="452"/>
      <c r="H19" s="49"/>
      <c r="I19" s="325"/>
      <c r="J19" s="429"/>
      <c r="K19" s="429"/>
      <c r="L19" s="429"/>
      <c r="M19" s="429"/>
      <c r="N19" s="429"/>
      <c r="O19" s="429"/>
      <c r="P19" s="429"/>
      <c r="Q19" s="429"/>
      <c r="R19" s="430"/>
    </row>
    <row r="20" spans="1:18" ht="15" thickBot="1" x14ac:dyDescent="0.4">
      <c r="A20" s="353"/>
      <c r="B20" s="272"/>
      <c r="C20" s="467"/>
      <c r="D20" s="42"/>
      <c r="E20" s="452"/>
      <c r="F20" s="452"/>
      <c r="G20" s="452"/>
      <c r="H20" s="49"/>
      <c r="I20" s="325"/>
      <c r="J20" s="429"/>
      <c r="K20" s="429"/>
      <c r="L20" s="429"/>
      <c r="M20" s="429"/>
      <c r="N20" s="429"/>
      <c r="O20" s="429"/>
      <c r="P20" s="429"/>
      <c r="Q20" s="429"/>
      <c r="R20" s="430"/>
    </row>
    <row r="21" spans="1:18" ht="15" thickBot="1" x14ac:dyDescent="0.4">
      <c r="A21" s="354"/>
      <c r="B21" s="247"/>
      <c r="C21" s="468"/>
      <c r="D21" s="43"/>
      <c r="E21" s="453"/>
      <c r="F21" s="453"/>
      <c r="G21" s="453"/>
      <c r="H21" s="48"/>
      <c r="I21" s="325"/>
      <c r="J21" s="429"/>
      <c r="K21" s="429"/>
      <c r="L21" s="429"/>
      <c r="M21" s="429"/>
      <c r="N21" s="429"/>
      <c r="O21" s="429"/>
      <c r="P21" s="429"/>
      <c r="Q21" s="429"/>
      <c r="R21" s="430"/>
    </row>
    <row r="22" spans="1:18" ht="15" thickBot="1" x14ac:dyDescent="0.4">
      <c r="A22" s="352" t="s">
        <v>594</v>
      </c>
      <c r="B22" s="246" t="s">
        <v>595</v>
      </c>
      <c r="C22" s="466"/>
      <c r="D22" s="41"/>
      <c r="E22" s="451"/>
      <c r="F22" s="451"/>
      <c r="G22" s="451"/>
      <c r="H22" s="46"/>
      <c r="I22" s="325" t="s">
        <v>711</v>
      </c>
      <c r="J22" s="429"/>
      <c r="K22" s="429"/>
      <c r="L22" s="429"/>
      <c r="M22" s="429"/>
      <c r="N22" s="429"/>
      <c r="O22" s="429"/>
      <c r="P22" s="429"/>
      <c r="Q22" s="429"/>
      <c r="R22" s="430"/>
    </row>
    <row r="23" spans="1:18" ht="15" thickBot="1" x14ac:dyDescent="0.4">
      <c r="A23" s="353"/>
      <c r="B23" s="272"/>
      <c r="C23" s="467"/>
      <c r="D23" s="42"/>
      <c r="E23" s="452"/>
      <c r="F23" s="452"/>
      <c r="G23" s="452"/>
      <c r="H23" s="47"/>
      <c r="I23" s="325"/>
      <c r="J23" s="429"/>
      <c r="K23" s="429"/>
      <c r="L23" s="429"/>
      <c r="M23" s="429"/>
      <c r="N23" s="429"/>
      <c r="O23" s="429"/>
      <c r="P23" s="429"/>
      <c r="Q23" s="429"/>
      <c r="R23" s="430"/>
    </row>
    <row r="24" spans="1:18" ht="15" thickBot="1" x14ac:dyDescent="0.4">
      <c r="A24" s="353"/>
      <c r="B24" s="272"/>
      <c r="C24" s="467"/>
      <c r="D24" s="42"/>
      <c r="E24" s="452"/>
      <c r="F24" s="452"/>
      <c r="G24" s="452"/>
      <c r="H24" s="49"/>
      <c r="I24" s="325"/>
      <c r="J24" s="429"/>
      <c r="K24" s="429"/>
      <c r="L24" s="429"/>
      <c r="M24" s="429"/>
      <c r="N24" s="429"/>
      <c r="O24" s="429"/>
      <c r="P24" s="429"/>
      <c r="Q24" s="429"/>
      <c r="R24" s="430"/>
    </row>
    <row r="25" spans="1:18" ht="15" thickBot="1" x14ac:dyDescent="0.4">
      <c r="A25" s="353"/>
      <c r="B25" s="272"/>
      <c r="C25" s="467"/>
      <c r="D25" s="42"/>
      <c r="E25" s="452"/>
      <c r="F25" s="452"/>
      <c r="G25" s="452"/>
      <c r="H25" s="49"/>
      <c r="I25" s="325"/>
      <c r="J25" s="429"/>
      <c r="K25" s="429"/>
      <c r="L25" s="429"/>
      <c r="M25" s="429"/>
      <c r="N25" s="429"/>
      <c r="O25" s="429"/>
      <c r="P25" s="429"/>
      <c r="Q25" s="429"/>
      <c r="R25" s="430"/>
    </row>
    <row r="26" spans="1:18" ht="15" thickBot="1" x14ac:dyDescent="0.4">
      <c r="A26" s="354"/>
      <c r="B26" s="247"/>
      <c r="C26" s="468"/>
      <c r="D26" s="43"/>
      <c r="E26" s="453"/>
      <c r="F26" s="453"/>
      <c r="G26" s="453"/>
      <c r="H26" s="48"/>
      <c r="I26" s="325"/>
      <c r="J26" s="429"/>
      <c r="K26" s="429"/>
      <c r="L26" s="429"/>
      <c r="M26" s="429"/>
      <c r="N26" s="429"/>
      <c r="O26" s="429"/>
      <c r="P26" s="429"/>
      <c r="Q26" s="429"/>
      <c r="R26" s="430"/>
    </row>
    <row r="27" spans="1:18" ht="15" thickBot="1" x14ac:dyDescent="0.4">
      <c r="A27" s="352" t="s">
        <v>596</v>
      </c>
      <c r="B27" s="448" t="s">
        <v>709</v>
      </c>
      <c r="C27" s="466"/>
      <c r="D27" s="41"/>
      <c r="E27" s="451"/>
      <c r="F27" s="451"/>
      <c r="G27" s="451"/>
      <c r="H27" s="46"/>
      <c r="I27" s="326" t="s">
        <v>639</v>
      </c>
      <c r="J27" s="429"/>
      <c r="K27" s="429"/>
      <c r="L27" s="429"/>
      <c r="M27" s="429"/>
      <c r="N27" s="429"/>
      <c r="O27" s="429"/>
      <c r="P27" s="429"/>
      <c r="Q27" s="429"/>
      <c r="R27" s="430"/>
    </row>
    <row r="28" spans="1:18" ht="15" thickBot="1" x14ac:dyDescent="0.4">
      <c r="A28" s="353"/>
      <c r="B28" s="449"/>
      <c r="C28" s="467"/>
      <c r="D28" s="42"/>
      <c r="E28" s="452"/>
      <c r="F28" s="452"/>
      <c r="G28" s="452"/>
      <c r="H28" s="47"/>
      <c r="I28" s="326"/>
      <c r="J28" s="429"/>
      <c r="K28" s="429"/>
      <c r="L28" s="429"/>
      <c r="M28" s="429"/>
      <c r="N28" s="429"/>
      <c r="O28" s="429"/>
      <c r="P28" s="429"/>
      <c r="Q28" s="429"/>
      <c r="R28" s="430"/>
    </row>
    <row r="29" spans="1:18" ht="15" thickBot="1" x14ac:dyDescent="0.4">
      <c r="A29" s="354"/>
      <c r="B29" s="450"/>
      <c r="C29" s="468"/>
      <c r="D29" s="43"/>
      <c r="E29" s="453"/>
      <c r="F29" s="453"/>
      <c r="G29" s="453"/>
      <c r="H29" s="48"/>
      <c r="I29" s="326"/>
      <c r="J29" s="429"/>
      <c r="K29" s="429"/>
      <c r="L29" s="429"/>
      <c r="M29" s="429"/>
      <c r="N29" s="429"/>
      <c r="O29" s="429"/>
      <c r="P29" s="429"/>
      <c r="Q29" s="429"/>
      <c r="R29" s="430"/>
    </row>
    <row r="30" spans="1:18" ht="15" thickBot="1" x14ac:dyDescent="0.4">
      <c r="A30" s="459" t="s">
        <v>597</v>
      </c>
      <c r="B30" s="445" t="s">
        <v>598</v>
      </c>
      <c r="C30" s="461" t="s">
        <v>599</v>
      </c>
      <c r="D30" s="16" t="s">
        <v>47</v>
      </c>
      <c r="E30" s="437" t="s">
        <v>57</v>
      </c>
      <c r="F30" s="437" t="s">
        <v>164</v>
      </c>
      <c r="G30" s="437" t="s">
        <v>600</v>
      </c>
      <c r="H30" s="17" t="s">
        <v>18</v>
      </c>
      <c r="I30" s="176" t="s">
        <v>73</v>
      </c>
      <c r="J30" s="429"/>
      <c r="K30" s="429"/>
      <c r="L30" s="429"/>
      <c r="M30" s="429"/>
      <c r="N30" s="429"/>
      <c r="O30" s="429"/>
      <c r="P30" s="429"/>
      <c r="Q30" s="429"/>
      <c r="R30" s="430"/>
    </row>
    <row r="31" spans="1:18" ht="15" thickBot="1" x14ac:dyDescent="0.4">
      <c r="A31" s="463"/>
      <c r="B31" s="446"/>
      <c r="C31" s="464"/>
      <c r="D31" s="28" t="s">
        <v>46</v>
      </c>
      <c r="E31" s="465"/>
      <c r="F31" s="465"/>
      <c r="G31" s="465"/>
      <c r="H31" s="29" t="s">
        <v>61</v>
      </c>
      <c r="I31" s="176"/>
      <c r="J31" s="429"/>
      <c r="K31" s="429"/>
      <c r="L31" s="429"/>
      <c r="M31" s="429"/>
      <c r="N31" s="429"/>
      <c r="O31" s="429"/>
      <c r="P31" s="429"/>
      <c r="Q31" s="429"/>
      <c r="R31" s="430"/>
    </row>
    <row r="32" spans="1:18" ht="15" thickBot="1" x14ac:dyDescent="0.4">
      <c r="A32" s="463"/>
      <c r="B32" s="446"/>
      <c r="C32" s="464"/>
      <c r="D32" s="28" t="s">
        <v>53</v>
      </c>
      <c r="E32" s="465"/>
      <c r="F32" s="465"/>
      <c r="G32" s="465"/>
      <c r="H32" s="29" t="s">
        <v>87</v>
      </c>
      <c r="I32" s="176"/>
      <c r="J32" s="429"/>
      <c r="K32" s="429"/>
      <c r="L32" s="429"/>
      <c r="M32" s="429"/>
      <c r="N32" s="429"/>
      <c r="O32" s="429"/>
      <c r="P32" s="429"/>
      <c r="Q32" s="429"/>
      <c r="R32" s="430"/>
    </row>
    <row r="33" spans="1:18" ht="15" thickBot="1" x14ac:dyDescent="0.4">
      <c r="A33" s="463"/>
      <c r="B33" s="446"/>
      <c r="C33" s="464"/>
      <c r="D33" s="28" t="s">
        <v>591</v>
      </c>
      <c r="E33" s="465"/>
      <c r="F33" s="465"/>
      <c r="G33" s="465"/>
      <c r="H33" s="33"/>
      <c r="I33" s="176"/>
      <c r="J33" s="429"/>
      <c r="K33" s="429"/>
      <c r="L33" s="429"/>
      <c r="M33" s="429"/>
      <c r="N33" s="429"/>
      <c r="O33" s="429"/>
      <c r="P33" s="429"/>
      <c r="Q33" s="429"/>
      <c r="R33" s="430"/>
    </row>
    <row r="34" spans="1:18" ht="15" thickBot="1" x14ac:dyDescent="0.4">
      <c r="A34" s="463"/>
      <c r="B34" s="446"/>
      <c r="C34" s="464"/>
      <c r="D34" s="28" t="s">
        <v>584</v>
      </c>
      <c r="E34" s="465"/>
      <c r="F34" s="465"/>
      <c r="G34" s="465"/>
      <c r="H34" s="33"/>
      <c r="I34" s="176"/>
      <c r="J34" s="429"/>
      <c r="K34" s="429"/>
      <c r="L34" s="429"/>
      <c r="M34" s="429"/>
      <c r="N34" s="429"/>
      <c r="O34" s="429"/>
      <c r="P34" s="429"/>
      <c r="Q34" s="429"/>
      <c r="R34" s="430"/>
    </row>
    <row r="35" spans="1:18" ht="15" thickBot="1" x14ac:dyDescent="0.4">
      <c r="A35" s="460"/>
      <c r="B35" s="447"/>
      <c r="C35" s="462"/>
      <c r="D35" s="18" t="s">
        <v>585</v>
      </c>
      <c r="E35" s="438"/>
      <c r="F35" s="438"/>
      <c r="G35" s="438"/>
      <c r="H35" s="34"/>
      <c r="I35" s="176"/>
      <c r="J35" s="429"/>
      <c r="K35" s="429"/>
      <c r="L35" s="429"/>
      <c r="M35" s="429"/>
      <c r="N35" s="429"/>
      <c r="O35" s="429"/>
      <c r="P35" s="429"/>
      <c r="Q35" s="429"/>
      <c r="R35" s="430"/>
    </row>
    <row r="36" spans="1:18" ht="15" thickBot="1" x14ac:dyDescent="0.4">
      <c r="A36" s="244" t="s">
        <v>601</v>
      </c>
      <c r="B36" s="246" t="s">
        <v>602</v>
      </c>
      <c r="C36" s="246" t="s">
        <v>603</v>
      </c>
      <c r="D36" s="248" t="s">
        <v>47</v>
      </c>
      <c r="E36" s="248" t="s">
        <v>57</v>
      </c>
      <c r="F36" s="248" t="s">
        <v>604</v>
      </c>
      <c r="G36" s="248" t="s">
        <v>41</v>
      </c>
      <c r="H36" s="10" t="s">
        <v>87</v>
      </c>
      <c r="I36" s="178" t="s">
        <v>42</v>
      </c>
      <c r="J36" s="429"/>
      <c r="K36" s="429"/>
      <c r="L36" s="429"/>
      <c r="M36" s="429"/>
      <c r="N36" s="429"/>
      <c r="O36" s="429"/>
      <c r="P36" s="429"/>
      <c r="Q36" s="429"/>
      <c r="R36" s="430"/>
    </row>
    <row r="37" spans="1:18" ht="51.75" customHeight="1" thickBot="1" x14ac:dyDescent="0.4">
      <c r="A37" s="245"/>
      <c r="B37" s="247"/>
      <c r="C37" s="247"/>
      <c r="D37" s="249"/>
      <c r="E37" s="249"/>
      <c r="F37" s="249"/>
      <c r="G37" s="249"/>
      <c r="H37" s="11" t="s">
        <v>30</v>
      </c>
      <c r="I37" s="178"/>
      <c r="J37" s="429"/>
      <c r="K37" s="429"/>
      <c r="L37" s="429"/>
      <c r="M37" s="429"/>
      <c r="N37" s="429"/>
      <c r="O37" s="429"/>
      <c r="P37" s="429"/>
      <c r="Q37" s="429"/>
      <c r="R37" s="430"/>
    </row>
    <row r="38" spans="1:18" ht="28.5" thickBot="1" x14ac:dyDescent="0.4">
      <c r="A38" s="1" t="s">
        <v>605</v>
      </c>
      <c r="B38" s="20" t="s">
        <v>606</v>
      </c>
      <c r="C38" s="2" t="s">
        <v>607</v>
      </c>
      <c r="D38" s="3" t="s">
        <v>47</v>
      </c>
      <c r="E38" s="3" t="s">
        <v>146</v>
      </c>
      <c r="F38" s="435" t="s">
        <v>72</v>
      </c>
      <c r="G38" s="436"/>
      <c r="H38" s="436"/>
      <c r="I38" s="36" t="s">
        <v>42</v>
      </c>
      <c r="J38" s="103"/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v>0</v>
      </c>
      <c r="R38" s="95">
        <v>0</v>
      </c>
    </row>
    <row r="39" spans="1:18" ht="29.5" thickBot="1" x14ac:dyDescent="0.4">
      <c r="A39" s="1" t="s">
        <v>608</v>
      </c>
      <c r="B39" s="20" t="s">
        <v>609</v>
      </c>
      <c r="C39" s="2" t="s">
        <v>610</v>
      </c>
      <c r="D39" s="3" t="s">
        <v>47</v>
      </c>
      <c r="E39" s="3" t="s">
        <v>71</v>
      </c>
      <c r="F39" s="435" t="s">
        <v>72</v>
      </c>
      <c r="G39" s="436"/>
      <c r="H39" s="436"/>
      <c r="I39" s="37" t="s">
        <v>578</v>
      </c>
      <c r="J39" s="103"/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v>0</v>
      </c>
      <c r="R39" s="95">
        <v>0</v>
      </c>
    </row>
    <row r="40" spans="1:18" ht="42.5" thickBot="1" x14ac:dyDescent="0.4">
      <c r="A40" s="25" t="s">
        <v>611</v>
      </c>
      <c r="B40" s="26" t="s">
        <v>612</v>
      </c>
      <c r="C40" s="32" t="s">
        <v>613</v>
      </c>
      <c r="D40" s="27" t="s">
        <v>47</v>
      </c>
      <c r="E40" s="27" t="s">
        <v>23</v>
      </c>
      <c r="F40" s="439" t="s">
        <v>72</v>
      </c>
      <c r="G40" s="440"/>
      <c r="H40" s="440"/>
      <c r="I40" s="35" t="s">
        <v>73</v>
      </c>
      <c r="J40" s="95"/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95">
        <v>0</v>
      </c>
      <c r="R40" s="95">
        <v>0</v>
      </c>
    </row>
    <row r="41" spans="1:18" ht="28.5" thickBot="1" x14ac:dyDescent="0.4">
      <c r="A41" s="1" t="s">
        <v>614</v>
      </c>
      <c r="B41" s="2" t="s">
        <v>615</v>
      </c>
      <c r="C41" s="20" t="s">
        <v>178</v>
      </c>
      <c r="D41" s="3" t="s">
        <v>47</v>
      </c>
      <c r="E41" s="3" t="s">
        <v>146</v>
      </c>
      <c r="F41" s="435" t="s">
        <v>72</v>
      </c>
      <c r="G41" s="436"/>
      <c r="H41" s="436"/>
      <c r="I41" s="36" t="s">
        <v>42</v>
      </c>
      <c r="J41" s="94"/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5">
        <v>0</v>
      </c>
      <c r="R41" s="95">
        <v>0</v>
      </c>
    </row>
    <row r="42" spans="1:18" ht="15" thickBot="1" x14ac:dyDescent="0.4">
      <c r="A42" s="459" t="s">
        <v>616</v>
      </c>
      <c r="B42" s="445" t="s">
        <v>617</v>
      </c>
      <c r="C42" s="461" t="s">
        <v>168</v>
      </c>
      <c r="D42" s="16" t="s">
        <v>47</v>
      </c>
      <c r="E42" s="437" t="s">
        <v>57</v>
      </c>
      <c r="F42" s="437" t="s">
        <v>618</v>
      </c>
      <c r="G42" s="437" t="s">
        <v>86</v>
      </c>
      <c r="H42" s="17" t="s">
        <v>30</v>
      </c>
      <c r="I42" s="176" t="s">
        <v>73</v>
      </c>
      <c r="J42" s="423"/>
      <c r="K42" s="423">
        <v>0</v>
      </c>
      <c r="L42" s="423">
        <v>0</v>
      </c>
      <c r="M42" s="423">
        <v>0</v>
      </c>
      <c r="N42" s="423">
        <v>0</v>
      </c>
      <c r="O42" s="423">
        <v>0</v>
      </c>
      <c r="P42" s="423">
        <v>0</v>
      </c>
      <c r="Q42" s="423">
        <v>0</v>
      </c>
      <c r="R42" s="423">
        <v>0</v>
      </c>
    </row>
    <row r="43" spans="1:18" ht="15" thickBot="1" x14ac:dyDescent="0.4">
      <c r="A43" s="460"/>
      <c r="B43" s="447"/>
      <c r="C43" s="462"/>
      <c r="D43" s="18" t="s">
        <v>53</v>
      </c>
      <c r="E43" s="438"/>
      <c r="F43" s="438"/>
      <c r="G43" s="438"/>
      <c r="H43" s="19" t="s">
        <v>18</v>
      </c>
      <c r="I43" s="176"/>
      <c r="J43" s="423"/>
      <c r="K43" s="423"/>
      <c r="L43" s="423"/>
      <c r="M43" s="423"/>
      <c r="N43" s="423"/>
      <c r="O43" s="423"/>
      <c r="P43" s="423"/>
      <c r="Q43" s="423"/>
      <c r="R43" s="423"/>
    </row>
    <row r="44" spans="1:18" ht="15" thickBot="1" x14ac:dyDescent="0.4">
      <c r="A44" s="459" t="s">
        <v>619</v>
      </c>
      <c r="B44" s="445" t="s">
        <v>620</v>
      </c>
      <c r="C44" s="461" t="s">
        <v>621</v>
      </c>
      <c r="D44" s="437" t="s">
        <v>47</v>
      </c>
      <c r="E44" s="437" t="s">
        <v>57</v>
      </c>
      <c r="F44" s="437" t="s">
        <v>622</v>
      </c>
      <c r="G44" s="437" t="s">
        <v>86</v>
      </c>
      <c r="H44" s="17" t="s">
        <v>30</v>
      </c>
      <c r="I44" s="176" t="s">
        <v>73</v>
      </c>
      <c r="J44" s="423"/>
      <c r="K44" s="423">
        <v>0</v>
      </c>
      <c r="L44" s="423">
        <v>0</v>
      </c>
      <c r="M44" s="423">
        <v>0</v>
      </c>
      <c r="N44" s="423">
        <v>0</v>
      </c>
      <c r="O44" s="423">
        <v>0</v>
      </c>
      <c r="P44" s="423">
        <v>0</v>
      </c>
      <c r="Q44" s="423">
        <v>0</v>
      </c>
      <c r="R44" s="423">
        <v>0</v>
      </c>
    </row>
    <row r="45" spans="1:18" ht="15" thickBot="1" x14ac:dyDescent="0.4">
      <c r="A45" s="463"/>
      <c r="B45" s="446"/>
      <c r="C45" s="464"/>
      <c r="D45" s="465"/>
      <c r="E45" s="465"/>
      <c r="F45" s="465"/>
      <c r="G45" s="465"/>
      <c r="H45" s="29" t="s">
        <v>90</v>
      </c>
      <c r="I45" s="176"/>
      <c r="J45" s="423"/>
      <c r="K45" s="423"/>
      <c r="L45" s="423"/>
      <c r="M45" s="423"/>
      <c r="N45" s="423"/>
      <c r="O45" s="423"/>
      <c r="P45" s="423"/>
      <c r="Q45" s="423"/>
      <c r="R45" s="423"/>
    </row>
    <row r="46" spans="1:18" ht="15" thickBot="1" x14ac:dyDescent="0.4">
      <c r="A46" s="460"/>
      <c r="B46" s="447"/>
      <c r="C46" s="462"/>
      <c r="D46" s="438"/>
      <c r="E46" s="438"/>
      <c r="F46" s="438"/>
      <c r="G46" s="438"/>
      <c r="H46" s="19" t="s">
        <v>18</v>
      </c>
      <c r="I46" s="176"/>
      <c r="J46" s="423"/>
      <c r="K46" s="423"/>
      <c r="L46" s="423"/>
      <c r="M46" s="423"/>
      <c r="N46" s="423"/>
      <c r="O46" s="423"/>
      <c r="P46" s="423"/>
      <c r="Q46" s="423"/>
      <c r="R46" s="423"/>
    </row>
    <row r="47" spans="1:18" ht="15" thickBot="1" x14ac:dyDescent="0.4">
      <c r="A47" s="459" t="s">
        <v>623</v>
      </c>
      <c r="B47" s="445" t="s">
        <v>624</v>
      </c>
      <c r="C47" s="461" t="s">
        <v>168</v>
      </c>
      <c r="D47" s="437" t="s">
        <v>47</v>
      </c>
      <c r="E47" s="437" t="s">
        <v>57</v>
      </c>
      <c r="F47" s="437" t="s">
        <v>625</v>
      </c>
      <c r="G47" s="437" t="s">
        <v>625</v>
      </c>
      <c r="H47" s="17" t="s">
        <v>30</v>
      </c>
      <c r="I47" s="176" t="s">
        <v>73</v>
      </c>
      <c r="J47" s="423"/>
      <c r="K47" s="423">
        <v>0</v>
      </c>
      <c r="L47" s="423">
        <v>0</v>
      </c>
      <c r="M47" s="423">
        <v>0</v>
      </c>
      <c r="N47" s="423">
        <v>0</v>
      </c>
      <c r="O47" s="423">
        <v>0</v>
      </c>
      <c r="P47" s="423">
        <v>0</v>
      </c>
      <c r="Q47" s="423">
        <v>0</v>
      </c>
      <c r="R47" s="423">
        <v>0</v>
      </c>
    </row>
    <row r="48" spans="1:18" ht="15" thickBot="1" x14ac:dyDescent="0.4">
      <c r="A48" s="460"/>
      <c r="B48" s="447"/>
      <c r="C48" s="462"/>
      <c r="D48" s="438"/>
      <c r="E48" s="438"/>
      <c r="F48" s="438"/>
      <c r="G48" s="438"/>
      <c r="H48" s="19" t="s">
        <v>18</v>
      </c>
      <c r="I48" s="176"/>
      <c r="J48" s="423"/>
      <c r="K48" s="423">
        <v>0</v>
      </c>
      <c r="L48" s="423">
        <v>0</v>
      </c>
      <c r="M48" s="423">
        <v>0</v>
      </c>
      <c r="N48" s="423">
        <v>0</v>
      </c>
      <c r="O48" s="423">
        <v>0</v>
      </c>
      <c r="P48" s="423">
        <v>0</v>
      </c>
      <c r="Q48" s="423">
        <v>0</v>
      </c>
      <c r="R48" s="423">
        <v>0</v>
      </c>
    </row>
    <row r="49" spans="1:18" ht="15" thickBot="1" x14ac:dyDescent="0.4">
      <c r="A49" s="352" t="s">
        <v>626</v>
      </c>
      <c r="B49" s="445" t="s">
        <v>627</v>
      </c>
      <c r="C49" s="448"/>
      <c r="D49" s="41"/>
      <c r="E49" s="451"/>
      <c r="F49" s="359"/>
      <c r="G49" s="454"/>
      <c r="H49" s="454"/>
      <c r="I49" s="326" t="s">
        <v>708</v>
      </c>
      <c r="J49" s="429"/>
      <c r="K49" s="429">
        <v>0</v>
      </c>
      <c r="L49" s="429">
        <v>0</v>
      </c>
      <c r="M49" s="429">
        <v>0</v>
      </c>
      <c r="N49" s="429">
        <v>0</v>
      </c>
      <c r="O49" s="429">
        <v>0</v>
      </c>
      <c r="P49" s="429">
        <v>0</v>
      </c>
      <c r="Q49" s="429">
        <v>0</v>
      </c>
      <c r="R49" s="429">
        <v>0</v>
      </c>
    </row>
    <row r="50" spans="1:18" ht="15" thickBot="1" x14ac:dyDescent="0.4">
      <c r="A50" s="353"/>
      <c r="B50" s="446"/>
      <c r="C50" s="449"/>
      <c r="D50" s="42"/>
      <c r="E50" s="452"/>
      <c r="F50" s="455"/>
      <c r="G50" s="456"/>
      <c r="H50" s="456"/>
      <c r="I50" s="326"/>
      <c r="J50" s="429"/>
      <c r="K50" s="429">
        <v>0</v>
      </c>
      <c r="L50" s="429">
        <v>0</v>
      </c>
      <c r="M50" s="429">
        <v>0</v>
      </c>
      <c r="N50" s="429">
        <v>0</v>
      </c>
      <c r="O50" s="429">
        <v>0</v>
      </c>
      <c r="P50" s="429">
        <v>0</v>
      </c>
      <c r="Q50" s="429">
        <v>0</v>
      </c>
      <c r="R50" s="429">
        <v>0</v>
      </c>
    </row>
    <row r="51" spans="1:18" ht="15" thickBot="1" x14ac:dyDescent="0.4">
      <c r="A51" s="354"/>
      <c r="B51" s="447"/>
      <c r="C51" s="450"/>
      <c r="D51" s="43"/>
      <c r="E51" s="453"/>
      <c r="F51" s="457"/>
      <c r="G51" s="458"/>
      <c r="H51" s="458"/>
      <c r="I51" s="326"/>
      <c r="J51" s="429"/>
      <c r="K51" s="429">
        <v>0</v>
      </c>
      <c r="L51" s="429">
        <v>0</v>
      </c>
      <c r="M51" s="429">
        <v>0</v>
      </c>
      <c r="N51" s="429">
        <v>0</v>
      </c>
      <c r="O51" s="429">
        <v>0</v>
      </c>
      <c r="P51" s="429">
        <v>0</v>
      </c>
      <c r="Q51" s="429">
        <v>0</v>
      </c>
      <c r="R51" s="429">
        <v>0</v>
      </c>
    </row>
    <row r="52" spans="1:18" ht="15" thickBot="1" x14ac:dyDescent="0.4">
      <c r="A52" s="244" t="s">
        <v>628</v>
      </c>
      <c r="B52" s="246" t="s">
        <v>629</v>
      </c>
      <c r="C52" s="246" t="s">
        <v>694</v>
      </c>
      <c r="D52" s="4" t="s">
        <v>47</v>
      </c>
      <c r="E52" s="248" t="s">
        <v>146</v>
      </c>
      <c r="F52" s="250" t="s">
        <v>72</v>
      </c>
      <c r="G52" s="251"/>
      <c r="H52" s="251"/>
      <c r="I52" s="326" t="s">
        <v>712</v>
      </c>
      <c r="J52" s="427"/>
      <c r="K52" s="428">
        <v>0</v>
      </c>
      <c r="L52" s="428">
        <v>0</v>
      </c>
      <c r="M52" s="428">
        <v>0</v>
      </c>
      <c r="N52" s="428">
        <v>0</v>
      </c>
      <c r="O52" s="428">
        <v>0</v>
      </c>
      <c r="P52" s="428">
        <v>0</v>
      </c>
      <c r="Q52" s="428">
        <v>0</v>
      </c>
      <c r="R52" s="428">
        <v>0</v>
      </c>
    </row>
    <row r="53" spans="1:18" ht="31.5" customHeight="1" thickBot="1" x14ac:dyDescent="0.4">
      <c r="A53" s="245"/>
      <c r="B53" s="247"/>
      <c r="C53" s="247"/>
      <c r="D53" s="5" t="s">
        <v>89</v>
      </c>
      <c r="E53" s="249"/>
      <c r="F53" s="252"/>
      <c r="G53" s="253"/>
      <c r="H53" s="253"/>
      <c r="I53" s="326"/>
      <c r="J53" s="427"/>
      <c r="K53" s="428">
        <v>0</v>
      </c>
      <c r="L53" s="428">
        <v>0</v>
      </c>
      <c r="M53" s="428">
        <v>0</v>
      </c>
      <c r="N53" s="428">
        <v>0</v>
      </c>
      <c r="O53" s="428">
        <v>0</v>
      </c>
      <c r="P53" s="428">
        <v>0</v>
      </c>
      <c r="Q53" s="428">
        <v>0</v>
      </c>
      <c r="R53" s="428">
        <v>0</v>
      </c>
    </row>
    <row r="54" spans="1:18" ht="15" thickBot="1" x14ac:dyDescent="0.4">
      <c r="A54" s="244" t="s">
        <v>630</v>
      </c>
      <c r="B54" s="443" t="s">
        <v>631</v>
      </c>
      <c r="C54" s="246" t="s">
        <v>632</v>
      </c>
      <c r="D54" s="4" t="s">
        <v>47</v>
      </c>
      <c r="E54" s="248" t="s">
        <v>146</v>
      </c>
      <c r="F54" s="250" t="s">
        <v>72</v>
      </c>
      <c r="G54" s="251"/>
      <c r="H54" s="251"/>
      <c r="I54" s="178" t="s">
        <v>42</v>
      </c>
      <c r="J54" s="427"/>
      <c r="K54" s="428">
        <v>0</v>
      </c>
      <c r="L54" s="428">
        <v>0</v>
      </c>
      <c r="M54" s="428">
        <v>0</v>
      </c>
      <c r="N54" s="428">
        <v>0</v>
      </c>
      <c r="O54" s="428">
        <v>0</v>
      </c>
      <c r="P54" s="428">
        <v>0</v>
      </c>
      <c r="Q54" s="428">
        <v>0</v>
      </c>
      <c r="R54" s="428">
        <v>0</v>
      </c>
    </row>
    <row r="55" spans="1:18" ht="15" thickBot="1" x14ac:dyDescent="0.4">
      <c r="A55" s="245"/>
      <c r="B55" s="444"/>
      <c r="C55" s="247"/>
      <c r="D55" s="5" t="s">
        <v>204</v>
      </c>
      <c r="E55" s="249"/>
      <c r="F55" s="252"/>
      <c r="G55" s="253"/>
      <c r="H55" s="253"/>
      <c r="I55" s="178"/>
      <c r="J55" s="427"/>
      <c r="K55" s="428">
        <v>0</v>
      </c>
      <c r="L55" s="428">
        <v>0</v>
      </c>
      <c r="M55" s="428">
        <v>0</v>
      </c>
      <c r="N55" s="428">
        <v>0</v>
      </c>
      <c r="O55" s="428">
        <v>0</v>
      </c>
      <c r="P55" s="428">
        <v>0</v>
      </c>
      <c r="Q55" s="428">
        <v>0</v>
      </c>
      <c r="R55" s="428">
        <v>0</v>
      </c>
    </row>
    <row r="56" spans="1:18" ht="28.5" thickBot="1" x14ac:dyDescent="0.4">
      <c r="A56" s="1" t="s">
        <v>633</v>
      </c>
      <c r="B56" s="20" t="s">
        <v>634</v>
      </c>
      <c r="C56" s="2"/>
      <c r="D56" s="3" t="s">
        <v>47</v>
      </c>
      <c r="E56" s="3" t="s">
        <v>71</v>
      </c>
      <c r="F56" s="435" t="s">
        <v>72</v>
      </c>
      <c r="G56" s="436"/>
      <c r="H56" s="436"/>
      <c r="I56" s="36" t="s">
        <v>42</v>
      </c>
      <c r="J56" s="104"/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95">
        <v>0</v>
      </c>
      <c r="R56" s="95">
        <v>0</v>
      </c>
    </row>
    <row r="57" spans="1:18" ht="28.5" thickBot="1" x14ac:dyDescent="0.4">
      <c r="A57" s="105" t="s">
        <v>635</v>
      </c>
      <c r="B57" s="12" t="s">
        <v>636</v>
      </c>
      <c r="C57" s="107"/>
      <c r="D57" s="108" t="s">
        <v>47</v>
      </c>
      <c r="E57" s="108">
        <v>2030</v>
      </c>
      <c r="F57" s="441" t="s">
        <v>72</v>
      </c>
      <c r="G57" s="442"/>
      <c r="H57" s="442"/>
      <c r="I57" s="99" t="s">
        <v>712</v>
      </c>
      <c r="J57" s="104"/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95">
        <v>0</v>
      </c>
      <c r="R57" s="95">
        <v>0</v>
      </c>
    </row>
    <row r="58" spans="1:18" ht="29.25" customHeight="1" thickBot="1" x14ac:dyDescent="0.4">
      <c r="A58" s="105" t="s">
        <v>705</v>
      </c>
      <c r="B58" s="101" t="s">
        <v>703</v>
      </c>
      <c r="C58" s="102"/>
      <c r="D58" s="41" t="s">
        <v>47</v>
      </c>
      <c r="E58" s="108">
        <v>2030</v>
      </c>
      <c r="F58" s="441" t="s">
        <v>72</v>
      </c>
      <c r="G58" s="442"/>
      <c r="H58" s="442"/>
      <c r="I58" s="99" t="s">
        <v>639</v>
      </c>
      <c r="J58" s="104"/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95">
        <v>0</v>
      </c>
      <c r="R58" s="95">
        <v>0</v>
      </c>
    </row>
    <row r="59" spans="1:18" ht="30" customHeight="1" thickBot="1" x14ac:dyDescent="0.4">
      <c r="A59" s="105" t="s">
        <v>706</v>
      </c>
      <c r="B59" s="101" t="s">
        <v>710</v>
      </c>
      <c r="C59" s="102"/>
      <c r="D59" s="41" t="s">
        <v>47</v>
      </c>
      <c r="E59" s="108">
        <v>2030</v>
      </c>
      <c r="F59" s="441" t="s">
        <v>72</v>
      </c>
      <c r="G59" s="442"/>
      <c r="H59" s="442"/>
      <c r="I59" s="99" t="s">
        <v>639</v>
      </c>
      <c r="J59" s="104"/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95">
        <v>0</v>
      </c>
      <c r="R59" s="95">
        <v>0</v>
      </c>
    </row>
    <row r="60" spans="1:18" ht="44.25" customHeight="1" thickBot="1" x14ac:dyDescent="0.4">
      <c r="A60" s="105" t="s">
        <v>707</v>
      </c>
      <c r="B60" s="106" t="s">
        <v>704</v>
      </c>
      <c r="C60" s="107"/>
      <c r="D60" s="108" t="s">
        <v>47</v>
      </c>
      <c r="E60" s="108">
        <v>2030</v>
      </c>
      <c r="F60" s="441" t="s">
        <v>72</v>
      </c>
      <c r="G60" s="442"/>
      <c r="H60" s="442"/>
      <c r="I60" s="99" t="s">
        <v>639</v>
      </c>
      <c r="J60" s="104"/>
      <c r="K60" s="95">
        <v>0</v>
      </c>
      <c r="L60" s="95">
        <v>0</v>
      </c>
      <c r="M60" s="95">
        <v>0</v>
      </c>
      <c r="N60" s="95">
        <v>0</v>
      </c>
      <c r="O60" s="95">
        <v>0</v>
      </c>
      <c r="P60" s="95">
        <v>0</v>
      </c>
      <c r="Q60" s="95">
        <v>0</v>
      </c>
      <c r="R60" s="95">
        <v>0</v>
      </c>
    </row>
    <row r="62" spans="1:18" x14ac:dyDescent="0.35">
      <c r="I62" s="54" t="s">
        <v>675</v>
      </c>
      <c r="J62" s="64">
        <f>SUM(J5:J61)</f>
        <v>68.099999999999994</v>
      </c>
      <c r="K62" s="56"/>
      <c r="L62" s="56"/>
      <c r="M62" s="56"/>
      <c r="N62" s="56"/>
      <c r="O62" s="56"/>
      <c r="P62" s="56"/>
      <c r="Q62" s="56"/>
      <c r="R62" s="57">
        <f>SUM(R5:R61)</f>
        <v>0.50103480977966974</v>
      </c>
    </row>
    <row r="63" spans="1:18" x14ac:dyDescent="0.35">
      <c r="A63" s="109" t="s">
        <v>713</v>
      </c>
      <c r="B63" s="258" t="s">
        <v>714</v>
      </c>
      <c r="C63" s="259"/>
      <c r="D63" s="259"/>
    </row>
  </sheetData>
  <mergeCells count="212">
    <mergeCell ref="B63:D63"/>
    <mergeCell ref="A1:A4"/>
    <mergeCell ref="B1:B4"/>
    <mergeCell ref="C1:C4"/>
    <mergeCell ref="E1:E4"/>
    <mergeCell ref="F1:H2"/>
    <mergeCell ref="H3:H4"/>
    <mergeCell ref="F5:H5"/>
    <mergeCell ref="A6:A10"/>
    <mergeCell ref="B6:B10"/>
    <mergeCell ref="C6:C10"/>
    <mergeCell ref="E6:E10"/>
    <mergeCell ref="F6:F10"/>
    <mergeCell ref="G6:G10"/>
    <mergeCell ref="D1:D4"/>
    <mergeCell ref="A22:A26"/>
    <mergeCell ref="B22:B26"/>
    <mergeCell ref="C22:C26"/>
    <mergeCell ref="E22:E26"/>
    <mergeCell ref="F22:F26"/>
    <mergeCell ref="A13:A16"/>
    <mergeCell ref="A36:A37"/>
    <mergeCell ref="B36:B37"/>
    <mergeCell ref="C36:C37"/>
    <mergeCell ref="I22:I26"/>
    <mergeCell ref="I27:I29"/>
    <mergeCell ref="I30:I35"/>
    <mergeCell ref="G22:G26"/>
    <mergeCell ref="A17:A21"/>
    <mergeCell ref="B13:B16"/>
    <mergeCell ref="C13:C16"/>
    <mergeCell ref="E13:E16"/>
    <mergeCell ref="F13:F16"/>
    <mergeCell ref="B17:B21"/>
    <mergeCell ref="C17:C21"/>
    <mergeCell ref="E17:E21"/>
    <mergeCell ref="F17:F21"/>
    <mergeCell ref="G17:G21"/>
    <mergeCell ref="D36:D37"/>
    <mergeCell ref="E36:E37"/>
    <mergeCell ref="G13:G16"/>
    <mergeCell ref="G11:G12"/>
    <mergeCell ref="G30:G35"/>
    <mergeCell ref="A27:A29"/>
    <mergeCell ref="B27:B29"/>
    <mergeCell ref="C27:C29"/>
    <mergeCell ref="E27:E29"/>
    <mergeCell ref="F27:F29"/>
    <mergeCell ref="G27:G29"/>
    <mergeCell ref="A30:A35"/>
    <mergeCell ref="B30:B35"/>
    <mergeCell ref="C30:C35"/>
    <mergeCell ref="E30:E35"/>
    <mergeCell ref="F30:F35"/>
    <mergeCell ref="A11:A12"/>
    <mergeCell ref="B11:B12"/>
    <mergeCell ref="C11:C12"/>
    <mergeCell ref="D11:D12"/>
    <mergeCell ref="E11:E12"/>
    <mergeCell ref="A44:A46"/>
    <mergeCell ref="B44:B46"/>
    <mergeCell ref="C44:C46"/>
    <mergeCell ref="D44:D46"/>
    <mergeCell ref="E44:E46"/>
    <mergeCell ref="F44:F46"/>
    <mergeCell ref="G44:G46"/>
    <mergeCell ref="A42:A43"/>
    <mergeCell ref="B42:B43"/>
    <mergeCell ref="C42:C43"/>
    <mergeCell ref="E42:E43"/>
    <mergeCell ref="F42:F43"/>
    <mergeCell ref="A49:A51"/>
    <mergeCell ref="B49:B51"/>
    <mergeCell ref="C49:C51"/>
    <mergeCell ref="E49:E51"/>
    <mergeCell ref="F49:H51"/>
    <mergeCell ref="A47:A48"/>
    <mergeCell ref="B47:B48"/>
    <mergeCell ref="C47:C48"/>
    <mergeCell ref="D47:D48"/>
    <mergeCell ref="E47:E48"/>
    <mergeCell ref="F47:F48"/>
    <mergeCell ref="F60:H60"/>
    <mergeCell ref="A52:A53"/>
    <mergeCell ref="B52:B53"/>
    <mergeCell ref="C52:C53"/>
    <mergeCell ref="E52:E53"/>
    <mergeCell ref="F52:H53"/>
    <mergeCell ref="A54:A55"/>
    <mergeCell ref="B54:B55"/>
    <mergeCell ref="C54:C55"/>
    <mergeCell ref="E54:E55"/>
    <mergeCell ref="F54:H55"/>
    <mergeCell ref="F57:H57"/>
    <mergeCell ref="F58:H58"/>
    <mergeCell ref="F59:H59"/>
    <mergeCell ref="I42:I43"/>
    <mergeCell ref="I1:I4"/>
    <mergeCell ref="I36:I37"/>
    <mergeCell ref="I6:I10"/>
    <mergeCell ref="I17:I21"/>
    <mergeCell ref="I13:I16"/>
    <mergeCell ref="I11:I12"/>
    <mergeCell ref="I47:I48"/>
    <mergeCell ref="F56:H56"/>
    <mergeCell ref="G47:G48"/>
    <mergeCell ref="G42:G43"/>
    <mergeCell ref="G36:G37"/>
    <mergeCell ref="F38:H38"/>
    <mergeCell ref="F39:H39"/>
    <mergeCell ref="F40:H40"/>
    <mergeCell ref="F41:H41"/>
    <mergeCell ref="F36:F37"/>
    <mergeCell ref="I44:I46"/>
    <mergeCell ref="I49:I51"/>
    <mergeCell ref="I52:I53"/>
    <mergeCell ref="I54:I55"/>
    <mergeCell ref="F11:F12"/>
    <mergeCell ref="F3:F4"/>
    <mergeCell ref="G3:G4"/>
    <mergeCell ref="J1:J2"/>
    <mergeCell ref="K1:R1"/>
    <mergeCell ref="K2:K4"/>
    <mergeCell ref="L2:L4"/>
    <mergeCell ref="M2:M4"/>
    <mergeCell ref="N2:N4"/>
    <mergeCell ref="O2:O4"/>
    <mergeCell ref="P2:P4"/>
    <mergeCell ref="Q2:Q4"/>
    <mergeCell ref="R2:R4"/>
    <mergeCell ref="J3:J4"/>
    <mergeCell ref="J6:J10"/>
    <mergeCell ref="K6:K10"/>
    <mergeCell ref="L6:L10"/>
    <mergeCell ref="M6:M10"/>
    <mergeCell ref="N6:N10"/>
    <mergeCell ref="O6:O10"/>
    <mergeCell ref="P6:P10"/>
    <mergeCell ref="Q6:Q10"/>
    <mergeCell ref="R6:R10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J13:J37"/>
    <mergeCell ref="K13:K37"/>
    <mergeCell ref="L13:L37"/>
    <mergeCell ref="M13:M37"/>
    <mergeCell ref="N13:N37"/>
    <mergeCell ref="O13:O37"/>
    <mergeCell ref="P13:P37"/>
    <mergeCell ref="Q13:Q37"/>
    <mergeCell ref="R13:R37"/>
    <mergeCell ref="J42:J43"/>
    <mergeCell ref="K42:K43"/>
    <mergeCell ref="L42:L43"/>
    <mergeCell ref="M42:M43"/>
    <mergeCell ref="N42:N43"/>
    <mergeCell ref="O42:O43"/>
    <mergeCell ref="P42:P43"/>
    <mergeCell ref="Q42:Q43"/>
    <mergeCell ref="R42:R43"/>
    <mergeCell ref="J44:J46"/>
    <mergeCell ref="K44:K46"/>
    <mergeCell ref="L44:L46"/>
    <mergeCell ref="M44:M46"/>
    <mergeCell ref="N44:N46"/>
    <mergeCell ref="O44:O46"/>
    <mergeCell ref="P44:P46"/>
    <mergeCell ref="Q44:Q46"/>
    <mergeCell ref="R44:R46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J49:J51"/>
    <mergeCell ref="K49:K51"/>
    <mergeCell ref="L49:L51"/>
    <mergeCell ref="M49:M51"/>
    <mergeCell ref="N49:N51"/>
    <mergeCell ref="O49:O51"/>
    <mergeCell ref="P49:P51"/>
    <mergeCell ref="Q49:Q51"/>
    <mergeCell ref="R49:R51"/>
    <mergeCell ref="J52:J53"/>
    <mergeCell ref="K52:K53"/>
    <mergeCell ref="L52:L53"/>
    <mergeCell ref="M52:M53"/>
    <mergeCell ref="N52:N53"/>
    <mergeCell ref="O52:O53"/>
    <mergeCell ref="P52:P53"/>
    <mergeCell ref="Q52:Q53"/>
    <mergeCell ref="R52:R53"/>
    <mergeCell ref="J54:J55"/>
    <mergeCell ref="K54:K55"/>
    <mergeCell ref="L54:L55"/>
    <mergeCell ref="M54:M55"/>
    <mergeCell ref="N54:N55"/>
    <mergeCell ref="O54:O55"/>
    <mergeCell ref="P54:P55"/>
    <mergeCell ref="Q54:Q55"/>
    <mergeCell ref="R54:R5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7EFF0B667F01042B36424AD531D4DC1" ma:contentTypeVersion="15" ma:contentTypeDescription="Izveidot jaunu dokumentu." ma:contentTypeScope="" ma:versionID="dd7d3aed5221fee6a6bcd94096533a9d">
  <xsd:schema xmlns:xsd="http://www.w3.org/2001/XMLSchema" xmlns:xs="http://www.w3.org/2001/XMLSchema" xmlns:p="http://schemas.microsoft.com/office/2006/metadata/properties" xmlns:ns3="d418624a-dc32-43e7-8eb1-e657d4a7aae9" xmlns:ns4="150233ce-661f-433f-a3cb-1b587bd1bb2a" targetNamespace="http://schemas.microsoft.com/office/2006/metadata/properties" ma:root="true" ma:fieldsID="9361bcb5f7f4f807d1775910a1a275cb" ns3:_="" ns4:_="">
    <xsd:import namespace="d418624a-dc32-43e7-8eb1-e657d4a7aae9"/>
    <xsd:import namespace="150233ce-661f-433f-a3cb-1b587bd1bb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8624a-dc32-43e7-8eb1-e657d4a7aa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233ce-661f-433f-a3cb-1b587bd1bb2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418624a-dc32-43e7-8eb1-e657d4a7aae9" xsi:nil="true"/>
  </documentManagement>
</p:properties>
</file>

<file path=customXml/itemProps1.xml><?xml version="1.0" encoding="utf-8"?>
<ds:datastoreItem xmlns:ds="http://schemas.openxmlformats.org/officeDocument/2006/customXml" ds:itemID="{CBE5613B-19FC-4EB0-9546-06F6651A25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8906CD-6E80-4741-A453-C94A34E6D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18624a-dc32-43e7-8eb1-e657d4a7aae9"/>
    <ds:schemaRef ds:uri="150233ce-661f-433f-a3cb-1b587bd1bb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04BC23-3E9C-401B-8F48-7115026D57CB}">
  <ds:schemaRefs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50233ce-661f-433f-a3cb-1b587bd1bb2a"/>
    <ds:schemaRef ds:uri="http://purl.org/dc/dcmitype/"/>
    <ds:schemaRef ds:uri="d418624a-dc32-43e7-8eb1-e657d4a7aae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Transports</vt:lpstr>
      <vt:lpstr>Lauksaimniecība</vt:lpstr>
      <vt:lpstr>Elektroenerģijas un siltumenerģ</vt:lpstr>
      <vt:lpstr>Atkritumi</vt:lpstr>
      <vt:lpstr>RPPI</vt:lpstr>
      <vt:lpstr>ZIZIMM</vt:lpstr>
      <vt:lpstr>Energoefektivitāte</vt:lpstr>
      <vt:lpstr>Publiskais sektors</vt:lpstr>
      <vt:lpstr>Ēkas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Dārta Valdemāre</dc:creator>
  <cp:lastModifiedBy>Dārta Valdemāre</cp:lastModifiedBy>
  <cp:revision/>
  <dcterms:created xsi:type="dcterms:W3CDTF">2024-07-16T09:16:44Z</dcterms:created>
  <dcterms:modified xsi:type="dcterms:W3CDTF">2025-02-04T12:00:58Z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0x01010037EFF0B667F01042B36424AD531D4DC1</vt:lpwstr>
  </property>
</Properties>
</file>