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735" yWindow="195" windowWidth="18510" windowHeight="12750" tabRatio="601"/>
  </bookViews>
  <sheets>
    <sheet name="OI_2012" sheetId="20" r:id="rId1"/>
  </sheets>
  <calcPr calcId="145621"/>
  <customWorkbookViews>
    <customWorkbookView name="fagarkov - Personal View" guid="{1B2E6B61-867F-4003-AE55-D50718DAF4B0}" mergeInterval="0" personalView="1" maximized="1" xWindow="1" yWindow="1" windowWidth="1276" windowHeight="762" tabRatio="601" activeSheetId="2"/>
    <customWorkbookView name="oruksans - Personal View" guid="{807F5DBA-50B1-4C48-AFF0-B3307062F195}" mergeInterval="0" personalView="1" maximized="1" xWindow="1" yWindow="1" windowWidth="1262" windowHeight="786" tabRatio="601" activeSheetId="4"/>
    <customWorkbookView name="iklindza - Personal View" guid="{380D4E63-3ED6-4D37-99E7-F0B3F6066258}" mergeInterval="0" personalView="1" maximized="1" xWindow="1" yWindow="1" windowWidth="1276" windowHeight="794" tabRatio="601" activeSheetId="2"/>
  </customWorkbookViews>
</workbook>
</file>

<file path=xl/calcChain.xml><?xml version="1.0" encoding="utf-8"?>
<calcChain xmlns="http://schemas.openxmlformats.org/spreadsheetml/2006/main">
  <c r="C370" i="20" l="1"/>
  <c r="H340" i="20"/>
  <c r="C366" i="20"/>
  <c r="G97" i="20"/>
  <c r="G93" i="20" l="1"/>
  <c r="E93" i="20" s="1"/>
  <c r="G87" i="20" l="1"/>
  <c r="E87" i="20" s="1"/>
  <c r="F86" i="20"/>
  <c r="K86" i="20"/>
  <c r="M86" i="20"/>
  <c r="O86" i="20"/>
  <c r="Q86" i="20"/>
  <c r="S86" i="20"/>
  <c r="U86" i="20"/>
  <c r="W86" i="20"/>
  <c r="Y86" i="20"/>
  <c r="AA86" i="20"/>
  <c r="AC86" i="20"/>
  <c r="AE86" i="20"/>
  <c r="AG86" i="20"/>
  <c r="G86" i="20" l="1"/>
  <c r="E86" i="20" s="1"/>
  <c r="H86" i="20" s="1"/>
  <c r="L97" i="20" l="1"/>
  <c r="M97" i="20"/>
  <c r="N97" i="20"/>
  <c r="O97" i="20"/>
  <c r="P97" i="20"/>
  <c r="Q97" i="20"/>
  <c r="R97" i="20"/>
  <c r="S97" i="20"/>
  <c r="T97" i="20"/>
  <c r="U97" i="20"/>
  <c r="V97" i="20"/>
  <c r="W97" i="20"/>
  <c r="X97" i="20"/>
  <c r="Y97" i="20"/>
  <c r="Z97" i="20"/>
  <c r="AA97" i="20"/>
  <c r="AB97" i="20"/>
  <c r="AC97" i="20"/>
  <c r="AD97" i="20"/>
  <c r="AE97" i="20"/>
  <c r="AF97" i="20"/>
  <c r="AG97" i="20"/>
  <c r="K97" i="20"/>
  <c r="J97" i="20"/>
  <c r="G96" i="20" l="1"/>
  <c r="E96" i="20" s="1"/>
  <c r="AG95" i="20"/>
  <c r="AF95" i="20"/>
  <c r="AE95" i="20"/>
  <c r="AD95" i="20"/>
  <c r="AC95" i="20"/>
  <c r="AB95" i="20"/>
  <c r="AA95" i="20"/>
  <c r="Z95" i="20"/>
  <c r="Y95" i="20"/>
  <c r="X95" i="20"/>
  <c r="W95" i="20"/>
  <c r="V95" i="20"/>
  <c r="U95" i="20"/>
  <c r="T95" i="20"/>
  <c r="S95" i="20"/>
  <c r="R95" i="20"/>
  <c r="Q95" i="20"/>
  <c r="P95" i="20"/>
  <c r="O95" i="20"/>
  <c r="N95" i="20"/>
  <c r="M95" i="20"/>
  <c r="L95" i="20"/>
  <c r="K95" i="20"/>
  <c r="G95" i="20" s="1"/>
  <c r="J95" i="20"/>
  <c r="AG92" i="20"/>
  <c r="AF92" i="20"/>
  <c r="AE92" i="20"/>
  <c r="AD92" i="20"/>
  <c r="AC92" i="20"/>
  <c r="AB92" i="20"/>
  <c r="AA92" i="20"/>
  <c r="Z92" i="20"/>
  <c r="Y92" i="20"/>
  <c r="X92" i="20"/>
  <c r="W92" i="20"/>
  <c r="V92" i="20"/>
  <c r="U92" i="20"/>
  <c r="T92" i="20"/>
  <c r="S92" i="20"/>
  <c r="R92" i="20"/>
  <c r="Q92" i="20"/>
  <c r="P92" i="20"/>
  <c r="O92" i="20"/>
  <c r="N92" i="20"/>
  <c r="M92" i="20"/>
  <c r="L92" i="20"/>
  <c r="K92" i="20"/>
  <c r="J92" i="20"/>
  <c r="F92" i="20" s="1"/>
  <c r="AF89" i="20"/>
  <c r="AB89" i="20"/>
  <c r="Z89" i="20"/>
  <c r="T89" i="20"/>
  <c r="R89" i="20"/>
  <c r="P89" i="20"/>
  <c r="N89" i="20"/>
  <c r="L89" i="20"/>
  <c r="J89" i="20"/>
  <c r="W90" i="20"/>
  <c r="W89" i="20" s="1"/>
  <c r="Y90" i="20" l="1"/>
  <c r="AA90" i="20" s="1"/>
  <c r="G92" i="20"/>
  <c r="E92" i="20" s="1"/>
  <c r="H92" i="20" s="1"/>
  <c r="F89" i="20"/>
  <c r="F95" i="20"/>
  <c r="E95" i="20" s="1"/>
  <c r="H95" i="20" s="1"/>
  <c r="AA89" i="20"/>
  <c r="AC90" i="20"/>
  <c r="Y89" i="20"/>
  <c r="U90" i="20"/>
  <c r="F98" i="20" l="1"/>
  <c r="S90" i="20"/>
  <c r="U89" i="20"/>
  <c r="AC89" i="20"/>
  <c r="AE90" i="20"/>
  <c r="C97" i="20"/>
  <c r="C84" i="20"/>
  <c r="AG90" i="20" l="1"/>
  <c r="AG89" i="20" s="1"/>
  <c r="AE89" i="20"/>
  <c r="Q90" i="20"/>
  <c r="O90" i="20" s="1"/>
  <c r="S89" i="20"/>
  <c r="F70" i="20"/>
  <c r="G70" i="20"/>
  <c r="M90" i="20" l="1"/>
  <c r="O89" i="20"/>
  <c r="E70" i="20"/>
  <c r="H70" i="20" s="1"/>
  <c r="I70" i="20" s="1"/>
  <c r="M89" i="20" l="1"/>
  <c r="K90" i="20"/>
  <c r="F91" i="20"/>
  <c r="K89" i="20" l="1"/>
  <c r="G89" i="20" s="1"/>
  <c r="G90" i="20"/>
  <c r="G7" i="20"/>
  <c r="F7" i="20"/>
  <c r="G98" i="20" l="1"/>
  <c r="E98" i="20" s="1"/>
  <c r="E89" i="20"/>
  <c r="H89" i="20" s="1"/>
  <c r="G99" i="20"/>
  <c r="E90" i="20"/>
  <c r="J357" i="20"/>
  <c r="H98" i="20" l="1"/>
  <c r="G166" i="20"/>
  <c r="G167" i="20"/>
  <c r="F166" i="20"/>
  <c r="G88" i="20"/>
  <c r="G91" i="20"/>
  <c r="E91" i="20" s="1"/>
  <c r="H91" i="20" s="1"/>
  <c r="I91" i="20" s="1"/>
  <c r="G47" i="20"/>
  <c r="F88" i="20"/>
  <c r="F47" i="20"/>
  <c r="E88" i="20" l="1"/>
  <c r="E166" i="20"/>
  <c r="H166" i="20" s="1"/>
  <c r="I166" i="20" s="1"/>
  <c r="H88" i="20"/>
  <c r="I88" i="20" s="1"/>
  <c r="G289" i="20"/>
  <c r="F289" i="20"/>
  <c r="E289" i="20" l="1"/>
  <c r="H289" i="20" s="1"/>
  <c r="I289" i="20" s="1"/>
  <c r="K84" i="20"/>
  <c r="L84" i="20"/>
  <c r="M84" i="20"/>
  <c r="N84" i="20"/>
  <c r="O84" i="20"/>
  <c r="P84" i="20"/>
  <c r="Q84" i="20"/>
  <c r="R84" i="20"/>
  <c r="S84" i="20"/>
  <c r="T84" i="20"/>
  <c r="U84" i="20"/>
  <c r="V84" i="20"/>
  <c r="W84" i="20"/>
  <c r="X84" i="20"/>
  <c r="Y84" i="20"/>
  <c r="Z84" i="20"/>
  <c r="AA84" i="20"/>
  <c r="AB84" i="20"/>
  <c r="AC84" i="20"/>
  <c r="AD84" i="20"/>
  <c r="AE84" i="20"/>
  <c r="AF84" i="20"/>
  <c r="AG84" i="20"/>
  <c r="J84" i="20"/>
  <c r="K138" i="20"/>
  <c r="L138" i="20"/>
  <c r="M138" i="20"/>
  <c r="N138" i="20"/>
  <c r="O138" i="20"/>
  <c r="P138" i="20"/>
  <c r="Q138" i="20"/>
  <c r="R138" i="20"/>
  <c r="S138" i="20"/>
  <c r="T138" i="20"/>
  <c r="U138" i="20"/>
  <c r="V138" i="20"/>
  <c r="W138" i="20"/>
  <c r="X138" i="20"/>
  <c r="Y138" i="20"/>
  <c r="Z138" i="20"/>
  <c r="AA138" i="20"/>
  <c r="AB138" i="20"/>
  <c r="AC138" i="20"/>
  <c r="AD138" i="20"/>
  <c r="AE138" i="20"/>
  <c r="AF138" i="20"/>
  <c r="AG138" i="20"/>
  <c r="J138" i="20"/>
  <c r="F137" i="20"/>
  <c r="K156" i="20"/>
  <c r="L156" i="20"/>
  <c r="M156" i="20"/>
  <c r="N156" i="20"/>
  <c r="O156" i="20"/>
  <c r="P156" i="20"/>
  <c r="Q156" i="20"/>
  <c r="R156" i="20"/>
  <c r="S156" i="20"/>
  <c r="T156" i="20"/>
  <c r="U156" i="20"/>
  <c r="V156" i="20"/>
  <c r="W156" i="20"/>
  <c r="X156" i="20"/>
  <c r="Y156" i="20"/>
  <c r="Z156" i="20"/>
  <c r="AA156" i="20"/>
  <c r="AB156" i="20"/>
  <c r="AC156" i="20"/>
  <c r="AD156" i="20"/>
  <c r="AE156" i="20"/>
  <c r="AF156" i="20"/>
  <c r="AG156" i="20"/>
  <c r="J156" i="20"/>
  <c r="M210" i="20"/>
  <c r="K210" i="20" l="1"/>
  <c r="L210" i="20"/>
  <c r="N210" i="20"/>
  <c r="O210" i="20"/>
  <c r="P210" i="20"/>
  <c r="Q210" i="20"/>
  <c r="R210" i="20"/>
  <c r="S210" i="20"/>
  <c r="T210" i="20"/>
  <c r="U210" i="20"/>
  <c r="V210" i="20"/>
  <c r="W210" i="20"/>
  <c r="X210" i="20"/>
  <c r="Y210" i="20"/>
  <c r="Z210" i="20"/>
  <c r="AA210" i="20"/>
  <c r="AB210" i="20"/>
  <c r="AC210" i="20"/>
  <c r="AD210" i="20"/>
  <c r="AE210" i="20"/>
  <c r="AF210" i="20"/>
  <c r="AG210" i="20"/>
  <c r="J210" i="20"/>
  <c r="J358" i="20" s="1"/>
  <c r="C210" i="20"/>
  <c r="P357" i="20" l="1"/>
  <c r="P358" i="20" s="1"/>
  <c r="K357" i="20"/>
  <c r="K358" i="20" s="1"/>
  <c r="L357" i="20"/>
  <c r="L358" i="20" s="1"/>
  <c r="M357" i="20"/>
  <c r="M358" i="20" s="1"/>
  <c r="N357" i="20"/>
  <c r="N358" i="20" s="1"/>
  <c r="O357" i="20"/>
  <c r="O358" i="20" s="1"/>
  <c r="Q357" i="20"/>
  <c r="Q358" i="20" s="1"/>
  <c r="R357" i="20"/>
  <c r="R358" i="20" s="1"/>
  <c r="S357" i="20"/>
  <c r="S358" i="20" s="1"/>
  <c r="T357" i="20"/>
  <c r="T358" i="20" s="1"/>
  <c r="U357" i="20"/>
  <c r="U358" i="20" s="1"/>
  <c r="V357" i="20"/>
  <c r="V358" i="20" s="1"/>
  <c r="W357" i="20"/>
  <c r="W358" i="20" s="1"/>
  <c r="X357" i="20"/>
  <c r="X358" i="20" s="1"/>
  <c r="Y357" i="20"/>
  <c r="Y358" i="20" s="1"/>
  <c r="Z357" i="20"/>
  <c r="Z358" i="20" s="1"/>
  <c r="AA357" i="20"/>
  <c r="AA358" i="20" s="1"/>
  <c r="AB357" i="20"/>
  <c r="AB358" i="20" s="1"/>
  <c r="AC357" i="20"/>
  <c r="AC358" i="20" s="1"/>
  <c r="AD357" i="20"/>
  <c r="AD358" i="20" s="1"/>
  <c r="AE357" i="20"/>
  <c r="AE358" i="20" s="1"/>
  <c r="AF357" i="20"/>
  <c r="AF358" i="20" s="1"/>
  <c r="AG357" i="20"/>
  <c r="AG358" i="20" s="1"/>
  <c r="C156" i="20"/>
  <c r="C138" i="20"/>
  <c r="C357" i="20"/>
  <c r="C358" i="20" l="1"/>
  <c r="G357" i="20"/>
  <c r="F357" i="20"/>
  <c r="G356" i="20"/>
  <c r="F356" i="20"/>
  <c r="G355" i="20"/>
  <c r="F355" i="20"/>
  <c r="G354" i="20"/>
  <c r="F354" i="20"/>
  <c r="G353" i="20"/>
  <c r="F353" i="20"/>
  <c r="G352" i="20"/>
  <c r="F352" i="20"/>
  <c r="G351" i="20"/>
  <c r="F351" i="20"/>
  <c r="G350" i="20"/>
  <c r="F350" i="20"/>
  <c r="G349" i="20"/>
  <c r="F349" i="20"/>
  <c r="G348" i="20"/>
  <c r="F348" i="20"/>
  <c r="G347" i="20"/>
  <c r="F347" i="20"/>
  <c r="G346" i="20"/>
  <c r="F346" i="20"/>
  <c r="G345" i="20"/>
  <c r="F345" i="20"/>
  <c r="G344" i="20"/>
  <c r="F344" i="20"/>
  <c r="G343" i="20"/>
  <c r="F343" i="20"/>
  <c r="G342" i="20"/>
  <c r="F342" i="20"/>
  <c r="G341" i="20"/>
  <c r="F341" i="20"/>
  <c r="G340" i="20"/>
  <c r="F340" i="20"/>
  <c r="G339" i="20"/>
  <c r="F339" i="20"/>
  <c r="G338" i="20"/>
  <c r="F338" i="20"/>
  <c r="G337" i="20"/>
  <c r="F337" i="20"/>
  <c r="G336" i="20"/>
  <c r="F336" i="20"/>
  <c r="G335" i="20"/>
  <c r="F335" i="20"/>
  <c r="G334" i="20"/>
  <c r="F334" i="20"/>
  <c r="G333" i="20"/>
  <c r="F333" i="20"/>
  <c r="G332" i="20"/>
  <c r="F332" i="20"/>
  <c r="G331" i="20"/>
  <c r="F331" i="20"/>
  <c r="G330" i="20"/>
  <c r="F330" i="20"/>
  <c r="G329" i="20"/>
  <c r="F329" i="20"/>
  <c r="G328" i="20"/>
  <c r="F328" i="20"/>
  <c r="G327" i="20"/>
  <c r="F327" i="20"/>
  <c r="G326" i="20"/>
  <c r="F326" i="20"/>
  <c r="G325" i="20"/>
  <c r="F325" i="20"/>
  <c r="G324" i="20"/>
  <c r="F324" i="20"/>
  <c r="G323" i="20"/>
  <c r="F323" i="20"/>
  <c r="G322" i="20"/>
  <c r="F322" i="20"/>
  <c r="G321" i="20"/>
  <c r="F321" i="20"/>
  <c r="G320" i="20"/>
  <c r="F320" i="20"/>
  <c r="G319" i="20"/>
  <c r="F319" i="20"/>
  <c r="G318" i="20"/>
  <c r="F318" i="20"/>
  <c r="G317" i="20"/>
  <c r="F317" i="20"/>
  <c r="G316" i="20"/>
  <c r="F316" i="20"/>
  <c r="G315" i="20"/>
  <c r="F315" i="20"/>
  <c r="G314" i="20"/>
  <c r="F314" i="20"/>
  <c r="G313" i="20"/>
  <c r="F313" i="20"/>
  <c r="G312" i="20"/>
  <c r="F312" i="20"/>
  <c r="G311" i="20"/>
  <c r="F311" i="20"/>
  <c r="G310" i="20"/>
  <c r="F310" i="20"/>
  <c r="G309" i="20"/>
  <c r="F309" i="20"/>
  <c r="G308" i="20"/>
  <c r="F308" i="20"/>
  <c r="G307" i="20"/>
  <c r="F307" i="20"/>
  <c r="G306" i="20"/>
  <c r="F306" i="20"/>
  <c r="G305" i="20"/>
  <c r="F305" i="20"/>
  <c r="G304" i="20"/>
  <c r="F304" i="20"/>
  <c r="G303" i="20"/>
  <c r="F303" i="20"/>
  <c r="G302" i="20"/>
  <c r="F302" i="20"/>
  <c r="G301" i="20"/>
  <c r="F301" i="20"/>
  <c r="G300" i="20"/>
  <c r="F300" i="20"/>
  <c r="G299" i="20"/>
  <c r="F299" i="20"/>
  <c r="G298" i="20"/>
  <c r="F298" i="20"/>
  <c r="G297" i="20"/>
  <c r="F297" i="20"/>
  <c r="G296" i="20"/>
  <c r="F296" i="20"/>
  <c r="G295" i="20"/>
  <c r="F295" i="20"/>
  <c r="G294" i="20"/>
  <c r="F294" i="20"/>
  <c r="G293" i="20"/>
  <c r="F293" i="20"/>
  <c r="G292" i="20"/>
  <c r="F292" i="20"/>
  <c r="G291" i="20"/>
  <c r="F291" i="20"/>
  <c r="G290" i="20"/>
  <c r="F290" i="20"/>
  <c r="G288" i="20"/>
  <c r="F288" i="20"/>
  <c r="G287" i="20"/>
  <c r="F287" i="20"/>
  <c r="G286" i="20"/>
  <c r="F286" i="20"/>
  <c r="G285" i="20"/>
  <c r="F285" i="20"/>
  <c r="G284" i="20"/>
  <c r="F284" i="20"/>
  <c r="G283" i="20"/>
  <c r="F283" i="20"/>
  <c r="G282" i="20"/>
  <c r="F282" i="20"/>
  <c r="G281" i="20"/>
  <c r="F281" i="20"/>
  <c r="G280" i="20"/>
  <c r="F280" i="20"/>
  <c r="G279" i="20"/>
  <c r="F279" i="20"/>
  <c r="G278" i="20"/>
  <c r="F278" i="20"/>
  <c r="G277" i="20"/>
  <c r="F277" i="20"/>
  <c r="G276" i="20"/>
  <c r="F276" i="20"/>
  <c r="G275" i="20"/>
  <c r="F275" i="20"/>
  <c r="G274" i="20"/>
  <c r="F274" i="20"/>
  <c r="G273" i="20"/>
  <c r="F273" i="20"/>
  <c r="G272" i="20"/>
  <c r="F272" i="20"/>
  <c r="G271" i="20"/>
  <c r="F271" i="20"/>
  <c r="G270" i="20"/>
  <c r="F270" i="20"/>
  <c r="G269" i="20"/>
  <c r="F269" i="20"/>
  <c r="G268" i="20"/>
  <c r="F268" i="20"/>
  <c r="G267" i="20"/>
  <c r="F267" i="20"/>
  <c r="G266" i="20"/>
  <c r="F266" i="20"/>
  <c r="G265" i="20"/>
  <c r="F265" i="20"/>
  <c r="G264" i="20"/>
  <c r="F264" i="20"/>
  <c r="G263" i="20"/>
  <c r="F263" i="20"/>
  <c r="G262" i="20"/>
  <c r="F262" i="20"/>
  <c r="G261" i="20"/>
  <c r="F261" i="20"/>
  <c r="G260" i="20"/>
  <c r="F260" i="20"/>
  <c r="G259" i="20"/>
  <c r="F259" i="20"/>
  <c r="G258" i="20"/>
  <c r="F258" i="20"/>
  <c r="G257" i="20"/>
  <c r="F257" i="20"/>
  <c r="G256" i="20"/>
  <c r="F256" i="20"/>
  <c r="G255" i="20"/>
  <c r="F255" i="20"/>
  <c r="G254" i="20"/>
  <c r="F254" i="20"/>
  <c r="G253" i="20"/>
  <c r="F253" i="20"/>
  <c r="G252" i="20"/>
  <c r="F252" i="20"/>
  <c r="G251" i="20"/>
  <c r="F251" i="20"/>
  <c r="G250" i="20"/>
  <c r="F250" i="20"/>
  <c r="G249" i="20"/>
  <c r="F249" i="20"/>
  <c r="G248" i="20"/>
  <c r="F248" i="20"/>
  <c r="G247" i="20"/>
  <c r="F247" i="20"/>
  <c r="G246" i="20"/>
  <c r="F246" i="20"/>
  <c r="G245" i="20"/>
  <c r="F245" i="20"/>
  <c r="G244" i="20"/>
  <c r="F244" i="20"/>
  <c r="G243" i="20"/>
  <c r="F243" i="20"/>
  <c r="G242" i="20"/>
  <c r="F242" i="20"/>
  <c r="G241" i="20"/>
  <c r="F241" i="20"/>
  <c r="G240" i="20"/>
  <c r="F240" i="20"/>
  <c r="G239" i="20"/>
  <c r="F239" i="20"/>
  <c r="G238" i="20"/>
  <c r="F238" i="20"/>
  <c r="G237" i="20"/>
  <c r="F237" i="20"/>
  <c r="G236" i="20"/>
  <c r="F236" i="20"/>
  <c r="G235" i="20"/>
  <c r="F235" i="20"/>
  <c r="G234" i="20"/>
  <c r="F234" i="20"/>
  <c r="G233" i="20"/>
  <c r="F233" i="20"/>
  <c r="G232" i="20"/>
  <c r="F232" i="20"/>
  <c r="G231" i="20"/>
  <c r="F231" i="20"/>
  <c r="G230" i="20"/>
  <c r="F230" i="20"/>
  <c r="G229" i="20"/>
  <c r="F229" i="20"/>
  <c r="G228" i="20"/>
  <c r="F228" i="20"/>
  <c r="G227" i="20"/>
  <c r="F227" i="20"/>
  <c r="G226" i="20"/>
  <c r="F226" i="20"/>
  <c r="G225" i="20"/>
  <c r="F225" i="20"/>
  <c r="G224" i="20"/>
  <c r="F224" i="20"/>
  <c r="G223" i="20"/>
  <c r="F223" i="20"/>
  <c r="G222" i="20"/>
  <c r="F222" i="20"/>
  <c r="G221" i="20"/>
  <c r="F221" i="20"/>
  <c r="G220" i="20"/>
  <c r="F220" i="20"/>
  <c r="G219" i="20"/>
  <c r="F219" i="20"/>
  <c r="G218" i="20"/>
  <c r="F218" i="20"/>
  <c r="G217" i="20"/>
  <c r="F217" i="20"/>
  <c r="G216" i="20"/>
  <c r="F216" i="20"/>
  <c r="G215" i="20"/>
  <c r="F215" i="20"/>
  <c r="G214" i="20"/>
  <c r="F214" i="20"/>
  <c r="G213" i="20"/>
  <c r="F213" i="20"/>
  <c r="G212" i="20"/>
  <c r="F212" i="20"/>
  <c r="G211" i="20"/>
  <c r="F211" i="20"/>
  <c r="G209" i="20"/>
  <c r="F209" i="20"/>
  <c r="G208" i="20"/>
  <c r="F208" i="20"/>
  <c r="G207" i="20"/>
  <c r="F207" i="20"/>
  <c r="G206" i="20"/>
  <c r="F206" i="20"/>
  <c r="G205" i="20"/>
  <c r="F205" i="20"/>
  <c r="G204" i="20"/>
  <c r="F204" i="20"/>
  <c r="G203" i="20"/>
  <c r="F203" i="20"/>
  <c r="G202" i="20"/>
  <c r="F202" i="20"/>
  <c r="G201" i="20"/>
  <c r="F201" i="20"/>
  <c r="G200" i="20"/>
  <c r="F200" i="20"/>
  <c r="G199" i="20"/>
  <c r="F199" i="20"/>
  <c r="G198" i="20"/>
  <c r="F198" i="20"/>
  <c r="G197" i="20"/>
  <c r="F197" i="20"/>
  <c r="G196" i="20"/>
  <c r="F196" i="20"/>
  <c r="G195" i="20"/>
  <c r="F195" i="20"/>
  <c r="G194" i="20"/>
  <c r="F194" i="20"/>
  <c r="G193" i="20"/>
  <c r="F193" i="20"/>
  <c r="G192" i="20"/>
  <c r="F192" i="20"/>
  <c r="G191" i="20"/>
  <c r="F191" i="20"/>
  <c r="G190" i="20"/>
  <c r="F190" i="20"/>
  <c r="G189" i="20"/>
  <c r="F189" i="20"/>
  <c r="G188" i="20"/>
  <c r="F188" i="20"/>
  <c r="G187" i="20"/>
  <c r="F187" i="20"/>
  <c r="G186" i="20"/>
  <c r="F186" i="20"/>
  <c r="G185" i="20"/>
  <c r="F185" i="20"/>
  <c r="G184" i="20"/>
  <c r="F184" i="20"/>
  <c r="G183" i="20"/>
  <c r="F183" i="20"/>
  <c r="G182" i="20"/>
  <c r="F182" i="20"/>
  <c r="G181" i="20"/>
  <c r="F181" i="20"/>
  <c r="G180" i="20"/>
  <c r="F180" i="20"/>
  <c r="G179" i="20"/>
  <c r="F179" i="20"/>
  <c r="G178" i="20"/>
  <c r="F178" i="20"/>
  <c r="G177" i="20"/>
  <c r="F177" i="20"/>
  <c r="G176" i="20"/>
  <c r="F176" i="20"/>
  <c r="G175" i="20"/>
  <c r="F175" i="20"/>
  <c r="G174" i="20"/>
  <c r="F174" i="20"/>
  <c r="G173" i="20"/>
  <c r="F173" i="20"/>
  <c r="G172" i="20"/>
  <c r="F172" i="20"/>
  <c r="G171" i="20"/>
  <c r="F171" i="20"/>
  <c r="G170" i="20"/>
  <c r="F170" i="20"/>
  <c r="G169" i="20"/>
  <c r="F169" i="20"/>
  <c r="G168" i="20"/>
  <c r="F168" i="20"/>
  <c r="F167" i="20"/>
  <c r="G165" i="20"/>
  <c r="F165" i="20"/>
  <c r="G164" i="20"/>
  <c r="F164" i="20"/>
  <c r="G163" i="20"/>
  <c r="F163" i="20"/>
  <c r="G162" i="20"/>
  <c r="F162" i="20"/>
  <c r="G161" i="20"/>
  <c r="F161" i="20"/>
  <c r="G160" i="20"/>
  <c r="F160" i="20"/>
  <c r="G159" i="20"/>
  <c r="F159" i="20"/>
  <c r="G158" i="20"/>
  <c r="F158" i="20"/>
  <c r="G157" i="20"/>
  <c r="F157" i="20"/>
  <c r="G155" i="20"/>
  <c r="F155" i="20"/>
  <c r="G154" i="20"/>
  <c r="F154" i="20"/>
  <c r="G153" i="20"/>
  <c r="F153" i="20"/>
  <c r="G152" i="20"/>
  <c r="F152" i="20"/>
  <c r="G151" i="20"/>
  <c r="F151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144" i="20"/>
  <c r="G143" i="20"/>
  <c r="F143" i="20"/>
  <c r="G142" i="20"/>
  <c r="F142" i="20"/>
  <c r="G141" i="20"/>
  <c r="F141" i="20"/>
  <c r="G140" i="20"/>
  <c r="F140" i="20"/>
  <c r="G139" i="20"/>
  <c r="F139" i="20"/>
  <c r="G137" i="20"/>
  <c r="E137" i="20" s="1"/>
  <c r="H137" i="20" s="1"/>
  <c r="I137" i="20" s="1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69" i="20"/>
  <c r="F69" i="20"/>
  <c r="G94" i="20"/>
  <c r="F94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6" i="20"/>
  <c r="F46" i="20"/>
  <c r="G45" i="20"/>
  <c r="F45" i="20"/>
  <c r="G44" i="20"/>
  <c r="F44" i="20"/>
  <c r="G43" i="20"/>
  <c r="F43" i="20"/>
  <c r="G85" i="20"/>
  <c r="F85" i="20"/>
  <c r="F97" i="20" s="1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E97" i="20" l="1"/>
  <c r="E78" i="20"/>
  <c r="H78" i="20" s="1"/>
  <c r="I78" i="20" s="1"/>
  <c r="E100" i="20"/>
  <c r="H100" i="20" s="1"/>
  <c r="I100" i="20" s="1"/>
  <c r="E110" i="20"/>
  <c r="H110" i="20" s="1"/>
  <c r="I110" i="20" s="1"/>
  <c r="E116" i="20"/>
  <c r="H116" i="20" s="1"/>
  <c r="I116" i="20" s="1"/>
  <c r="E118" i="20"/>
  <c r="H118" i="20" s="1"/>
  <c r="I118" i="20" s="1"/>
  <c r="E120" i="20"/>
  <c r="H120" i="20" s="1"/>
  <c r="I120" i="20" s="1"/>
  <c r="E126" i="20"/>
  <c r="H126" i="20" s="1"/>
  <c r="I126" i="20" s="1"/>
  <c r="E131" i="20"/>
  <c r="H131" i="20" s="1"/>
  <c r="I131" i="20" s="1"/>
  <c r="E278" i="20"/>
  <c r="H278" i="20" s="1"/>
  <c r="I278" i="20" s="1"/>
  <c r="E282" i="20"/>
  <c r="H282" i="20" s="1"/>
  <c r="I282" i="20" s="1"/>
  <c r="E311" i="20"/>
  <c r="H311" i="20" s="1"/>
  <c r="I311" i="20" s="1"/>
  <c r="E315" i="20"/>
  <c r="H315" i="20" s="1"/>
  <c r="I315" i="20" s="1"/>
  <c r="E317" i="20"/>
  <c r="H317" i="20" s="1"/>
  <c r="I317" i="20" s="1"/>
  <c r="E319" i="20"/>
  <c r="H319" i="20" s="1"/>
  <c r="I319" i="20" s="1"/>
  <c r="E321" i="20"/>
  <c r="H321" i="20" s="1"/>
  <c r="I321" i="20" s="1"/>
  <c r="E323" i="20"/>
  <c r="H323" i="20" s="1"/>
  <c r="I323" i="20" s="1"/>
  <c r="E325" i="20"/>
  <c r="H325" i="20" s="1"/>
  <c r="I325" i="20" s="1"/>
  <c r="E327" i="20"/>
  <c r="H327" i="20" s="1"/>
  <c r="I327" i="20" s="1"/>
  <c r="E329" i="20"/>
  <c r="H329" i="20" s="1"/>
  <c r="I329" i="20" s="1"/>
  <c r="E331" i="20"/>
  <c r="H331" i="20" s="1"/>
  <c r="I331" i="20" s="1"/>
  <c r="E335" i="20"/>
  <c r="H335" i="20" s="1"/>
  <c r="I335" i="20" s="1"/>
  <c r="E339" i="20"/>
  <c r="H339" i="20" s="1"/>
  <c r="I339" i="20" s="1"/>
  <c r="E343" i="20"/>
  <c r="H343" i="20" s="1"/>
  <c r="I343" i="20" s="1"/>
  <c r="E227" i="20"/>
  <c r="H227" i="20" s="1"/>
  <c r="I227" i="20" s="1"/>
  <c r="E231" i="20"/>
  <c r="H231" i="20" s="1"/>
  <c r="I231" i="20" s="1"/>
  <c r="E356" i="20"/>
  <c r="H356" i="20" s="1"/>
  <c r="I356" i="20" s="1"/>
  <c r="E347" i="20"/>
  <c r="H347" i="20" s="1"/>
  <c r="I347" i="20" s="1"/>
  <c r="E143" i="20"/>
  <c r="H143" i="20" s="1"/>
  <c r="I143" i="20" s="1"/>
  <c r="E173" i="20"/>
  <c r="H173" i="20" s="1"/>
  <c r="I173" i="20" s="1"/>
  <c r="E189" i="20"/>
  <c r="H189" i="20" s="1"/>
  <c r="I189" i="20" s="1"/>
  <c r="E191" i="20"/>
  <c r="H191" i="20" s="1"/>
  <c r="I191" i="20" s="1"/>
  <c r="E170" i="20"/>
  <c r="H170" i="20" s="1"/>
  <c r="I170" i="20" s="1"/>
  <c r="E172" i="20"/>
  <c r="H172" i="20" s="1"/>
  <c r="I172" i="20" s="1"/>
  <c r="E186" i="20"/>
  <c r="H186" i="20" s="1"/>
  <c r="I186" i="20" s="1"/>
  <c r="E202" i="20"/>
  <c r="H202" i="20" s="1"/>
  <c r="I202" i="20" s="1"/>
  <c r="E204" i="20"/>
  <c r="H204" i="20" s="1"/>
  <c r="I204" i="20" s="1"/>
  <c r="E37" i="20"/>
  <c r="H37" i="20" s="1"/>
  <c r="I37" i="20" s="1"/>
  <c r="E44" i="20"/>
  <c r="H44" i="20" s="1"/>
  <c r="I44" i="20" s="1"/>
  <c r="E75" i="20"/>
  <c r="H75" i="20" s="1"/>
  <c r="I75" i="20" s="1"/>
  <c r="E145" i="20"/>
  <c r="H145" i="20" s="1"/>
  <c r="I145" i="20" s="1"/>
  <c r="E147" i="20"/>
  <c r="H147" i="20" s="1"/>
  <c r="I147" i="20" s="1"/>
  <c r="E149" i="20"/>
  <c r="H149" i="20" s="1"/>
  <c r="I149" i="20" s="1"/>
  <c r="E151" i="20"/>
  <c r="H151" i="20" s="1"/>
  <c r="I151" i="20" s="1"/>
  <c r="E153" i="20"/>
  <c r="H153" i="20" s="1"/>
  <c r="I153" i="20" s="1"/>
  <c r="F84" i="20"/>
  <c r="E12" i="20"/>
  <c r="H12" i="20" s="1"/>
  <c r="I12" i="20" s="1"/>
  <c r="E119" i="20"/>
  <c r="H119" i="20" s="1"/>
  <c r="I119" i="20" s="1"/>
  <c r="E121" i="20"/>
  <c r="H121" i="20" s="1"/>
  <c r="I121" i="20" s="1"/>
  <c r="E134" i="20"/>
  <c r="H134" i="20" s="1"/>
  <c r="I134" i="20" s="1"/>
  <c r="E136" i="20"/>
  <c r="H136" i="20" s="1"/>
  <c r="I136" i="20" s="1"/>
  <c r="E205" i="20"/>
  <c r="H205" i="20" s="1"/>
  <c r="I205" i="20" s="1"/>
  <c r="E300" i="20"/>
  <c r="H300" i="20" s="1"/>
  <c r="I300" i="20" s="1"/>
  <c r="E304" i="20"/>
  <c r="H304" i="20" s="1"/>
  <c r="I304" i="20" s="1"/>
  <c r="E308" i="20"/>
  <c r="H308" i="20" s="1"/>
  <c r="I308" i="20" s="1"/>
  <c r="E310" i="20"/>
  <c r="H310" i="20" s="1"/>
  <c r="I310" i="20" s="1"/>
  <c r="E322" i="20"/>
  <c r="H322" i="20" s="1"/>
  <c r="I322" i="20" s="1"/>
  <c r="E330" i="20"/>
  <c r="H330" i="20" s="1"/>
  <c r="I330" i="20" s="1"/>
  <c r="E338" i="20"/>
  <c r="H338" i="20" s="1"/>
  <c r="I338" i="20" s="1"/>
  <c r="E103" i="20"/>
  <c r="H103" i="20" s="1"/>
  <c r="I103" i="20" s="1"/>
  <c r="E146" i="20"/>
  <c r="H146" i="20" s="1"/>
  <c r="I146" i="20" s="1"/>
  <c r="E148" i="20"/>
  <c r="H148" i="20" s="1"/>
  <c r="I148" i="20" s="1"/>
  <c r="E188" i="20"/>
  <c r="H188" i="20" s="1"/>
  <c r="I188" i="20" s="1"/>
  <c r="E261" i="20"/>
  <c r="H261" i="20" s="1"/>
  <c r="I261" i="20" s="1"/>
  <c r="E263" i="20"/>
  <c r="H263" i="20" s="1"/>
  <c r="I263" i="20" s="1"/>
  <c r="E269" i="20"/>
  <c r="H269" i="20" s="1"/>
  <c r="I269" i="20" s="1"/>
  <c r="E271" i="20"/>
  <c r="H271" i="20" s="1"/>
  <c r="I271" i="20" s="1"/>
  <c r="E43" i="20"/>
  <c r="H43" i="20" s="1"/>
  <c r="I43" i="20" s="1"/>
  <c r="E52" i="20"/>
  <c r="H52" i="20" s="1"/>
  <c r="I52" i="20" s="1"/>
  <c r="E68" i="20"/>
  <c r="H68" i="20" s="1"/>
  <c r="I68" i="20" s="1"/>
  <c r="E9" i="20"/>
  <c r="H9" i="20" s="1"/>
  <c r="I9" i="20" s="1"/>
  <c r="E11" i="20"/>
  <c r="H11" i="20" s="1"/>
  <c r="I11" i="20" s="1"/>
  <c r="E175" i="20"/>
  <c r="H175" i="20" s="1"/>
  <c r="I175" i="20" s="1"/>
  <c r="E291" i="20"/>
  <c r="H291" i="20" s="1"/>
  <c r="I291" i="20" s="1"/>
  <c r="E293" i="20"/>
  <c r="H293" i="20" s="1"/>
  <c r="I293" i="20" s="1"/>
  <c r="E295" i="20"/>
  <c r="H295" i="20" s="1"/>
  <c r="I295" i="20" s="1"/>
  <c r="E297" i="20"/>
  <c r="H297" i="20" s="1"/>
  <c r="I297" i="20" s="1"/>
  <c r="E299" i="20"/>
  <c r="H299" i="20" s="1"/>
  <c r="I299" i="20" s="1"/>
  <c r="E332" i="20"/>
  <c r="H332" i="20" s="1"/>
  <c r="I332" i="20" s="1"/>
  <c r="E342" i="20"/>
  <c r="H342" i="20" s="1"/>
  <c r="I342" i="20" s="1"/>
  <c r="E346" i="20"/>
  <c r="H346" i="20" s="1"/>
  <c r="I346" i="20" s="1"/>
  <c r="E351" i="20"/>
  <c r="H351" i="20" s="1"/>
  <c r="I351" i="20" s="1"/>
  <c r="E355" i="20"/>
  <c r="H355" i="20" s="1"/>
  <c r="I355" i="20" s="1"/>
  <c r="E312" i="20"/>
  <c r="H312" i="20" s="1"/>
  <c r="I312" i="20" s="1"/>
  <c r="E298" i="20"/>
  <c r="H298" i="20" s="1"/>
  <c r="I298" i="20" s="1"/>
  <c r="E354" i="20"/>
  <c r="H354" i="20" s="1"/>
  <c r="I354" i="20" s="1"/>
  <c r="E243" i="20"/>
  <c r="H243" i="20" s="1"/>
  <c r="I243" i="20" s="1"/>
  <c r="E211" i="20"/>
  <c r="H211" i="20" s="1"/>
  <c r="I211" i="20" s="1"/>
  <c r="E215" i="20"/>
  <c r="H215" i="20" s="1"/>
  <c r="I215" i="20" s="1"/>
  <c r="E224" i="20"/>
  <c r="H224" i="20" s="1"/>
  <c r="I224" i="20" s="1"/>
  <c r="E236" i="20"/>
  <c r="H236" i="20" s="1"/>
  <c r="I236" i="20" s="1"/>
  <c r="E275" i="20"/>
  <c r="H275" i="20" s="1"/>
  <c r="I275" i="20" s="1"/>
  <c r="E277" i="20"/>
  <c r="H277" i="20" s="1"/>
  <c r="I277" i="20" s="1"/>
  <c r="E284" i="20"/>
  <c r="H284" i="20" s="1"/>
  <c r="I284" i="20" s="1"/>
  <c r="E286" i="20"/>
  <c r="H286" i="20" s="1"/>
  <c r="I286" i="20" s="1"/>
  <c r="E288" i="20"/>
  <c r="H288" i="20" s="1"/>
  <c r="I288" i="20" s="1"/>
  <c r="E220" i="20"/>
  <c r="H220" i="20" s="1"/>
  <c r="I220" i="20" s="1"/>
  <c r="E247" i="20"/>
  <c r="H247" i="20" s="1"/>
  <c r="I247" i="20" s="1"/>
  <c r="E240" i="20"/>
  <c r="H240" i="20" s="1"/>
  <c r="I240" i="20" s="1"/>
  <c r="E252" i="20"/>
  <c r="H252" i="20" s="1"/>
  <c r="I252" i="20" s="1"/>
  <c r="E258" i="20"/>
  <c r="H258" i="20" s="1"/>
  <c r="I258" i="20" s="1"/>
  <c r="E260" i="20"/>
  <c r="H260" i="20" s="1"/>
  <c r="I260" i="20" s="1"/>
  <c r="E266" i="20"/>
  <c r="H266" i="20" s="1"/>
  <c r="I266" i="20" s="1"/>
  <c r="E268" i="20"/>
  <c r="H268" i="20" s="1"/>
  <c r="I268" i="20" s="1"/>
  <c r="E279" i="20"/>
  <c r="H279" i="20" s="1"/>
  <c r="I279" i="20" s="1"/>
  <c r="E190" i="20"/>
  <c r="H190" i="20" s="1"/>
  <c r="I190" i="20" s="1"/>
  <c r="E192" i="20"/>
  <c r="H192" i="20" s="1"/>
  <c r="I192" i="20" s="1"/>
  <c r="E194" i="20"/>
  <c r="H194" i="20" s="1"/>
  <c r="I194" i="20" s="1"/>
  <c r="E196" i="20"/>
  <c r="H196" i="20" s="1"/>
  <c r="I196" i="20" s="1"/>
  <c r="E176" i="20"/>
  <c r="H176" i="20" s="1"/>
  <c r="I176" i="20" s="1"/>
  <c r="E178" i="20"/>
  <c r="H178" i="20" s="1"/>
  <c r="I178" i="20" s="1"/>
  <c r="E180" i="20"/>
  <c r="H180" i="20" s="1"/>
  <c r="I180" i="20" s="1"/>
  <c r="E208" i="20"/>
  <c r="H208" i="20" s="1"/>
  <c r="I208" i="20" s="1"/>
  <c r="E174" i="20"/>
  <c r="H174" i="20" s="1"/>
  <c r="I174" i="20" s="1"/>
  <c r="E159" i="20"/>
  <c r="H159" i="20" s="1"/>
  <c r="I159" i="20" s="1"/>
  <c r="E161" i="20"/>
  <c r="H161" i="20" s="1"/>
  <c r="I161" i="20" s="1"/>
  <c r="E163" i="20"/>
  <c r="H163" i="20" s="1"/>
  <c r="I163" i="20" s="1"/>
  <c r="E158" i="20"/>
  <c r="H158" i="20" s="1"/>
  <c r="I158" i="20" s="1"/>
  <c r="E133" i="20"/>
  <c r="H133" i="20" s="1"/>
  <c r="I133" i="20" s="1"/>
  <c r="E135" i="20"/>
  <c r="H135" i="20" s="1"/>
  <c r="I135" i="20" s="1"/>
  <c r="E122" i="20"/>
  <c r="H122" i="20" s="1"/>
  <c r="I122" i="20" s="1"/>
  <c r="E124" i="20"/>
  <c r="H124" i="20" s="1"/>
  <c r="I124" i="20" s="1"/>
  <c r="E104" i="20"/>
  <c r="H104" i="20" s="1"/>
  <c r="I104" i="20" s="1"/>
  <c r="E108" i="20"/>
  <c r="H108" i="20" s="1"/>
  <c r="I108" i="20" s="1"/>
  <c r="E105" i="20"/>
  <c r="H105" i="20" s="1"/>
  <c r="I105" i="20" s="1"/>
  <c r="E102" i="20"/>
  <c r="H102" i="20" s="1"/>
  <c r="I102" i="20" s="1"/>
  <c r="E106" i="20"/>
  <c r="H106" i="20" s="1"/>
  <c r="I106" i="20" s="1"/>
  <c r="E79" i="20"/>
  <c r="H79" i="20" s="1"/>
  <c r="I79" i="20" s="1"/>
  <c r="E83" i="20"/>
  <c r="H83" i="20" s="1"/>
  <c r="I83" i="20" s="1"/>
  <c r="E72" i="20"/>
  <c r="H72" i="20" s="1"/>
  <c r="I72" i="20" s="1"/>
  <c r="E74" i="20"/>
  <c r="H74" i="20" s="1"/>
  <c r="I74" i="20" s="1"/>
  <c r="E28" i="20"/>
  <c r="H28" i="20" s="1"/>
  <c r="I28" i="20" s="1"/>
  <c r="E30" i="20"/>
  <c r="H30" i="20" s="1"/>
  <c r="I30" i="20" s="1"/>
  <c r="E32" i="20"/>
  <c r="H32" i="20" s="1"/>
  <c r="I32" i="20" s="1"/>
  <c r="E36" i="20"/>
  <c r="H36" i="20" s="1"/>
  <c r="I36" i="20" s="1"/>
  <c r="E290" i="20"/>
  <c r="H290" i="20" s="1"/>
  <c r="I290" i="20" s="1"/>
  <c r="E61" i="20"/>
  <c r="H61" i="20" s="1"/>
  <c r="I61" i="20" s="1"/>
  <c r="E80" i="20"/>
  <c r="H80" i="20" s="1"/>
  <c r="I80" i="20" s="1"/>
  <c r="E141" i="20"/>
  <c r="H141" i="20" s="1"/>
  <c r="I141" i="20" s="1"/>
  <c r="E165" i="20"/>
  <c r="H165" i="20" s="1"/>
  <c r="I165" i="20" s="1"/>
  <c r="E184" i="20"/>
  <c r="H184" i="20" s="1"/>
  <c r="I184" i="20" s="1"/>
  <c r="E198" i="20"/>
  <c r="H198" i="20" s="1"/>
  <c r="I198" i="20" s="1"/>
  <c r="E219" i="20"/>
  <c r="H219" i="20" s="1"/>
  <c r="I219" i="20" s="1"/>
  <c r="E235" i="20"/>
  <c r="H235" i="20" s="1"/>
  <c r="I235" i="20" s="1"/>
  <c r="E244" i="20"/>
  <c r="H244" i="20" s="1"/>
  <c r="I244" i="20" s="1"/>
  <c r="E251" i="20"/>
  <c r="H251" i="20" s="1"/>
  <c r="I251" i="20" s="1"/>
  <c r="E276" i="20"/>
  <c r="H276" i="20" s="1"/>
  <c r="I276" i="20" s="1"/>
  <c r="E283" i="20"/>
  <c r="H283" i="20" s="1"/>
  <c r="I283" i="20" s="1"/>
  <c r="E287" i="20"/>
  <c r="H287" i="20" s="1"/>
  <c r="I287" i="20" s="1"/>
  <c r="E292" i="20"/>
  <c r="H292" i="20" s="1"/>
  <c r="I292" i="20" s="1"/>
  <c r="E303" i="20"/>
  <c r="H303" i="20" s="1"/>
  <c r="I303" i="20" s="1"/>
  <c r="E305" i="20"/>
  <c r="H305" i="20" s="1"/>
  <c r="I305" i="20" s="1"/>
  <c r="E307" i="20"/>
  <c r="H307" i="20" s="1"/>
  <c r="I307" i="20" s="1"/>
  <c r="E316" i="20"/>
  <c r="H316" i="20" s="1"/>
  <c r="I316" i="20" s="1"/>
  <c r="E320" i="20"/>
  <c r="H320" i="20" s="1"/>
  <c r="I320" i="20" s="1"/>
  <c r="E324" i="20"/>
  <c r="H324" i="20" s="1"/>
  <c r="I324" i="20" s="1"/>
  <c r="E326" i="20"/>
  <c r="H326" i="20" s="1"/>
  <c r="I326" i="20" s="1"/>
  <c r="E41" i="20"/>
  <c r="H41" i="20" s="1"/>
  <c r="I41" i="20" s="1"/>
  <c r="E85" i="20"/>
  <c r="H85" i="20" s="1"/>
  <c r="I85" i="20" s="1"/>
  <c r="E77" i="20"/>
  <c r="H77" i="20" s="1"/>
  <c r="I77" i="20" s="1"/>
  <c r="E112" i="20"/>
  <c r="H112" i="20" s="1"/>
  <c r="I112" i="20" s="1"/>
  <c r="E114" i="20"/>
  <c r="H114" i="20" s="1"/>
  <c r="I114" i="20" s="1"/>
  <c r="E128" i="20"/>
  <c r="H128" i="20" s="1"/>
  <c r="I128" i="20" s="1"/>
  <c r="E129" i="20"/>
  <c r="H129" i="20" s="1"/>
  <c r="I129" i="20" s="1"/>
  <c r="E140" i="20"/>
  <c r="H140" i="20" s="1"/>
  <c r="I140" i="20" s="1"/>
  <c r="E154" i="20"/>
  <c r="H154" i="20" s="1"/>
  <c r="E164" i="20"/>
  <c r="H164" i="20" s="1"/>
  <c r="I164" i="20" s="1"/>
  <c r="E167" i="20"/>
  <c r="H167" i="20" s="1"/>
  <c r="I167" i="20" s="1"/>
  <c r="E181" i="20"/>
  <c r="H181" i="20" s="1"/>
  <c r="I181" i="20" s="1"/>
  <c r="E183" i="20"/>
  <c r="H183" i="20" s="1"/>
  <c r="I183" i="20" s="1"/>
  <c r="E197" i="20"/>
  <c r="H197" i="20" s="1"/>
  <c r="I197" i="20" s="1"/>
  <c r="E199" i="20"/>
  <c r="H199" i="20" s="1"/>
  <c r="I199" i="20" s="1"/>
  <c r="E216" i="20"/>
  <c r="H216" i="20" s="1"/>
  <c r="I216" i="20" s="1"/>
  <c r="E223" i="20"/>
  <c r="H223" i="20" s="1"/>
  <c r="I223" i="20" s="1"/>
  <c r="E232" i="20"/>
  <c r="H232" i="20" s="1"/>
  <c r="I232" i="20" s="1"/>
  <c r="E239" i="20"/>
  <c r="H239" i="20" s="1"/>
  <c r="I239" i="20" s="1"/>
  <c r="E248" i="20"/>
  <c r="H248" i="20" s="1"/>
  <c r="I248" i="20" s="1"/>
  <c r="E255" i="20"/>
  <c r="H255" i="20" s="1"/>
  <c r="I255" i="20" s="1"/>
  <c r="E257" i="20"/>
  <c r="H257" i="20" s="1"/>
  <c r="I257" i="20" s="1"/>
  <c r="E259" i="20"/>
  <c r="H259" i="20" s="1"/>
  <c r="I259" i="20" s="1"/>
  <c r="E262" i="20"/>
  <c r="H262" i="20" s="1"/>
  <c r="I262" i="20" s="1"/>
  <c r="E265" i="20"/>
  <c r="H265" i="20" s="1"/>
  <c r="I265" i="20" s="1"/>
  <c r="E267" i="20"/>
  <c r="H267" i="20" s="1"/>
  <c r="I267" i="20" s="1"/>
  <c r="E270" i="20"/>
  <c r="H270" i="20" s="1"/>
  <c r="I270" i="20" s="1"/>
  <c r="E273" i="20"/>
  <c r="H273" i="20" s="1"/>
  <c r="I273" i="20" s="1"/>
  <c r="E280" i="20"/>
  <c r="H280" i="20" s="1"/>
  <c r="I280" i="20" s="1"/>
  <c r="E296" i="20"/>
  <c r="H296" i="20" s="1"/>
  <c r="I296" i="20" s="1"/>
  <c r="E306" i="20"/>
  <c r="H306" i="20" s="1"/>
  <c r="I306" i="20" s="1"/>
  <c r="E313" i="20"/>
  <c r="H313" i="20" s="1"/>
  <c r="I313" i="20" s="1"/>
  <c r="E328" i="20"/>
  <c r="H328" i="20" s="1"/>
  <c r="I328" i="20" s="1"/>
  <c r="E13" i="20"/>
  <c r="H13" i="20" s="1"/>
  <c r="I13" i="20" s="1"/>
  <c r="E21" i="20"/>
  <c r="H21" i="20" s="1"/>
  <c r="I21" i="20" s="1"/>
  <c r="E59" i="20"/>
  <c r="H59" i="20" s="1"/>
  <c r="I59" i="20" s="1"/>
  <c r="E63" i="20"/>
  <c r="H63" i="20" s="1"/>
  <c r="I63" i="20" s="1"/>
  <c r="E67" i="20"/>
  <c r="H67" i="20" s="1"/>
  <c r="I67" i="20" s="1"/>
  <c r="E71" i="20"/>
  <c r="H71" i="20" s="1"/>
  <c r="I71" i="20" s="1"/>
  <c r="E82" i="20"/>
  <c r="H82" i="20" s="1"/>
  <c r="I82" i="20" s="1"/>
  <c r="G156" i="20"/>
  <c r="E155" i="20"/>
  <c r="H155" i="20" s="1"/>
  <c r="I155" i="20" s="1"/>
  <c r="E168" i="20"/>
  <c r="H168" i="20" s="1"/>
  <c r="I168" i="20" s="1"/>
  <c r="E182" i="20"/>
  <c r="H182" i="20" s="1"/>
  <c r="I182" i="20" s="1"/>
  <c r="E200" i="20"/>
  <c r="H200" i="20" s="1"/>
  <c r="I200" i="20" s="1"/>
  <c r="E212" i="20"/>
  <c r="H212" i="20" s="1"/>
  <c r="I212" i="20" s="1"/>
  <c r="E228" i="20"/>
  <c r="H228" i="20" s="1"/>
  <c r="I228" i="20" s="1"/>
  <c r="E274" i="20"/>
  <c r="H274" i="20" s="1"/>
  <c r="I274" i="20" s="1"/>
  <c r="E294" i="20"/>
  <c r="H294" i="20" s="1"/>
  <c r="I294" i="20" s="1"/>
  <c r="E301" i="20"/>
  <c r="H301" i="20" s="1"/>
  <c r="I301" i="20" s="1"/>
  <c r="E309" i="20"/>
  <c r="H309" i="20" s="1"/>
  <c r="I309" i="20" s="1"/>
  <c r="E111" i="20"/>
  <c r="H111" i="20" s="1"/>
  <c r="I111" i="20" s="1"/>
  <c r="E113" i="20"/>
  <c r="H113" i="20" s="1"/>
  <c r="I113" i="20" s="1"/>
  <c r="E127" i="20"/>
  <c r="H127" i="20" s="1"/>
  <c r="I127" i="20" s="1"/>
  <c r="G210" i="20"/>
  <c r="E256" i="20"/>
  <c r="H256" i="20" s="1"/>
  <c r="I256" i="20" s="1"/>
  <c r="E264" i="20"/>
  <c r="H264" i="20" s="1"/>
  <c r="I264" i="20" s="1"/>
  <c r="E272" i="20"/>
  <c r="H272" i="20" s="1"/>
  <c r="I272" i="20" s="1"/>
  <c r="E281" i="20"/>
  <c r="H281" i="20" s="1"/>
  <c r="I281" i="20" s="1"/>
  <c r="E314" i="20"/>
  <c r="H314" i="20" s="1"/>
  <c r="I314" i="20" s="1"/>
  <c r="E25" i="20"/>
  <c r="H25" i="20" s="1"/>
  <c r="I25" i="20" s="1"/>
  <c r="E56" i="20"/>
  <c r="H56" i="20" s="1"/>
  <c r="I56" i="20" s="1"/>
  <c r="F138" i="20"/>
  <c r="E207" i="20"/>
  <c r="H207" i="20" s="1"/>
  <c r="I207" i="20" s="1"/>
  <c r="E14" i="20"/>
  <c r="H14" i="20" s="1"/>
  <c r="I14" i="20" s="1"/>
  <c r="E16" i="20"/>
  <c r="H16" i="20" s="1"/>
  <c r="I16" i="20" s="1"/>
  <c r="E20" i="20"/>
  <c r="H20" i="20" s="1"/>
  <c r="I20" i="20" s="1"/>
  <c r="E29" i="20"/>
  <c r="H29" i="20" s="1"/>
  <c r="I29" i="20" s="1"/>
  <c r="E45" i="20"/>
  <c r="H45" i="20" s="1"/>
  <c r="I45" i="20" s="1"/>
  <c r="E47" i="20"/>
  <c r="H47" i="20" s="1"/>
  <c r="I47" i="20" s="1"/>
  <c r="E51" i="20"/>
  <c r="H51" i="20" s="1"/>
  <c r="I51" i="20" s="1"/>
  <c r="E60" i="20"/>
  <c r="H60" i="20" s="1"/>
  <c r="I60" i="20" s="1"/>
  <c r="G138" i="20"/>
  <c r="E107" i="20"/>
  <c r="H107" i="20" s="1"/>
  <c r="I107" i="20" s="1"/>
  <c r="E115" i="20"/>
  <c r="H115" i="20" s="1"/>
  <c r="I115" i="20" s="1"/>
  <c r="E123" i="20"/>
  <c r="H123" i="20" s="1"/>
  <c r="I123" i="20" s="1"/>
  <c r="E130" i="20"/>
  <c r="H130" i="20" s="1"/>
  <c r="I130" i="20" s="1"/>
  <c r="E139" i="20"/>
  <c r="H139" i="20" s="1"/>
  <c r="I139" i="20" s="1"/>
  <c r="E142" i="20"/>
  <c r="H142" i="20" s="1"/>
  <c r="I142" i="20" s="1"/>
  <c r="E150" i="20"/>
  <c r="H150" i="20" s="1"/>
  <c r="I150" i="20" s="1"/>
  <c r="E157" i="20"/>
  <c r="H157" i="20" s="1"/>
  <c r="I157" i="20" s="1"/>
  <c r="E160" i="20"/>
  <c r="H160" i="20" s="1"/>
  <c r="I160" i="20" s="1"/>
  <c r="E169" i="20"/>
  <c r="H169" i="20" s="1"/>
  <c r="I169" i="20" s="1"/>
  <c r="E177" i="20"/>
  <c r="H177" i="20" s="1"/>
  <c r="I177" i="20" s="1"/>
  <c r="E185" i="20"/>
  <c r="H185" i="20" s="1"/>
  <c r="I185" i="20" s="1"/>
  <c r="E193" i="20"/>
  <c r="H193" i="20" s="1"/>
  <c r="I193" i="20" s="1"/>
  <c r="E201" i="20"/>
  <c r="H201" i="20" s="1"/>
  <c r="I201" i="20" s="1"/>
  <c r="E27" i="20"/>
  <c r="H27" i="20" s="1"/>
  <c r="I27" i="20" s="1"/>
  <c r="E58" i="20"/>
  <c r="H58" i="20" s="1"/>
  <c r="I58" i="20" s="1"/>
  <c r="E73" i="20"/>
  <c r="H73" i="20" s="1"/>
  <c r="I73" i="20" s="1"/>
  <c r="E76" i="20"/>
  <c r="H76" i="20" s="1"/>
  <c r="I76" i="20" s="1"/>
  <c r="E81" i="20"/>
  <c r="H81" i="20" s="1"/>
  <c r="I81" i="20" s="1"/>
  <c r="E101" i="20"/>
  <c r="H101" i="20" s="1"/>
  <c r="I101" i="20" s="1"/>
  <c r="E109" i="20"/>
  <c r="H109" i="20" s="1"/>
  <c r="I109" i="20" s="1"/>
  <c r="E117" i="20"/>
  <c r="H117" i="20" s="1"/>
  <c r="I117" i="20" s="1"/>
  <c r="E125" i="20"/>
  <c r="H125" i="20" s="1"/>
  <c r="I125" i="20" s="1"/>
  <c r="E132" i="20"/>
  <c r="H132" i="20" s="1"/>
  <c r="I132" i="20" s="1"/>
  <c r="F156" i="20"/>
  <c r="E144" i="20"/>
  <c r="H144" i="20" s="1"/>
  <c r="I144" i="20" s="1"/>
  <c r="E152" i="20"/>
  <c r="H152" i="20" s="1"/>
  <c r="I152" i="20" s="1"/>
  <c r="F210" i="20"/>
  <c r="E162" i="20"/>
  <c r="H162" i="20" s="1"/>
  <c r="I162" i="20" s="1"/>
  <c r="E171" i="20"/>
  <c r="H171" i="20" s="1"/>
  <c r="I171" i="20" s="1"/>
  <c r="E179" i="20"/>
  <c r="H179" i="20" s="1"/>
  <c r="I179" i="20" s="1"/>
  <c r="E187" i="20"/>
  <c r="H187" i="20" s="1"/>
  <c r="I187" i="20" s="1"/>
  <c r="E195" i="20"/>
  <c r="H195" i="20" s="1"/>
  <c r="I195" i="20" s="1"/>
  <c r="E203" i="20"/>
  <c r="H203" i="20" s="1"/>
  <c r="I203" i="20" s="1"/>
  <c r="E19" i="20"/>
  <c r="H19" i="20" s="1"/>
  <c r="I19" i="20" s="1"/>
  <c r="E22" i="20"/>
  <c r="H22" i="20" s="1"/>
  <c r="I22" i="20" s="1"/>
  <c r="E33" i="20"/>
  <c r="H33" i="20" s="1"/>
  <c r="I33" i="20" s="1"/>
  <c r="E38" i="20"/>
  <c r="H38" i="20" s="1"/>
  <c r="I38" i="20" s="1"/>
  <c r="E48" i="20"/>
  <c r="H48" i="20" s="1"/>
  <c r="I48" i="20" s="1"/>
  <c r="E50" i="20"/>
  <c r="H50" i="20" s="1"/>
  <c r="I50" i="20" s="1"/>
  <c r="E53" i="20"/>
  <c r="H53" i="20" s="1"/>
  <c r="I53" i="20" s="1"/>
  <c r="E55" i="20"/>
  <c r="H55" i="20" s="1"/>
  <c r="I55" i="20" s="1"/>
  <c r="E64" i="20"/>
  <c r="H64" i="20" s="1"/>
  <c r="I64" i="20" s="1"/>
  <c r="E66" i="20"/>
  <c r="H66" i="20" s="1"/>
  <c r="I66" i="20" s="1"/>
  <c r="E94" i="20"/>
  <c r="H94" i="20" s="1"/>
  <c r="I94" i="20" s="1"/>
  <c r="E17" i="20"/>
  <c r="H17" i="20" s="1"/>
  <c r="I17" i="20" s="1"/>
  <c r="E24" i="20"/>
  <c r="H24" i="20" s="1"/>
  <c r="I24" i="20" s="1"/>
  <c r="E35" i="20"/>
  <c r="H35" i="20" s="1"/>
  <c r="I35" i="20" s="1"/>
  <c r="E40" i="20"/>
  <c r="H40" i="20" s="1"/>
  <c r="I40" i="20" s="1"/>
  <c r="G84" i="20"/>
  <c r="E10" i="20"/>
  <c r="H10" i="20" s="1"/>
  <c r="I10" i="20" s="1"/>
  <c r="E15" i="20"/>
  <c r="H15" i="20" s="1"/>
  <c r="I15" i="20" s="1"/>
  <c r="E18" i="20"/>
  <c r="H18" i="20" s="1"/>
  <c r="I18" i="20" s="1"/>
  <c r="E23" i="20"/>
  <c r="H23" i="20" s="1"/>
  <c r="I23" i="20" s="1"/>
  <c r="E26" i="20"/>
  <c r="H26" i="20" s="1"/>
  <c r="I26" i="20" s="1"/>
  <c r="E31" i="20"/>
  <c r="H31" i="20" s="1"/>
  <c r="I31" i="20" s="1"/>
  <c r="E34" i="20"/>
  <c r="H34" i="20" s="1"/>
  <c r="I34" i="20" s="1"/>
  <c r="E39" i="20"/>
  <c r="H39" i="20" s="1"/>
  <c r="I39" i="20" s="1"/>
  <c r="E42" i="20"/>
  <c r="H42" i="20" s="1"/>
  <c r="I42" i="20" s="1"/>
  <c r="E46" i="20"/>
  <c r="H46" i="20" s="1"/>
  <c r="I46" i="20" s="1"/>
  <c r="E49" i="20"/>
  <c r="H49" i="20" s="1"/>
  <c r="I49" i="20" s="1"/>
  <c r="E54" i="20"/>
  <c r="H54" i="20" s="1"/>
  <c r="I54" i="20" s="1"/>
  <c r="E57" i="20"/>
  <c r="H57" i="20" s="1"/>
  <c r="I57" i="20" s="1"/>
  <c r="E62" i="20"/>
  <c r="H62" i="20" s="1"/>
  <c r="I62" i="20" s="1"/>
  <c r="E65" i="20"/>
  <c r="H65" i="20" s="1"/>
  <c r="I65" i="20" s="1"/>
  <c r="E69" i="20"/>
  <c r="H69" i="20" s="1"/>
  <c r="I69" i="20" s="1"/>
  <c r="E8" i="20"/>
  <c r="H8" i="20" s="1"/>
  <c r="I8" i="20" s="1"/>
  <c r="E357" i="20"/>
  <c r="E218" i="20"/>
  <c r="H218" i="20" s="1"/>
  <c r="I218" i="20" s="1"/>
  <c r="E7" i="20"/>
  <c r="H7" i="20" s="1"/>
  <c r="I7" i="20" s="1"/>
  <c r="E206" i="20"/>
  <c r="H206" i="20" s="1"/>
  <c r="I206" i="20" s="1"/>
  <c r="E214" i="20"/>
  <c r="H214" i="20" s="1"/>
  <c r="I214" i="20" s="1"/>
  <c r="E222" i="20"/>
  <c r="H222" i="20" s="1"/>
  <c r="I222" i="20" s="1"/>
  <c r="E226" i="20"/>
  <c r="H226" i="20" s="1"/>
  <c r="I226" i="20" s="1"/>
  <c r="E234" i="20"/>
  <c r="H234" i="20" s="1"/>
  <c r="E242" i="20"/>
  <c r="H242" i="20" s="1"/>
  <c r="I242" i="20" s="1"/>
  <c r="E246" i="20"/>
  <c r="H246" i="20" s="1"/>
  <c r="E250" i="20"/>
  <c r="H250" i="20" s="1"/>
  <c r="I250" i="20" s="1"/>
  <c r="E254" i="20"/>
  <c r="H254" i="20" s="1"/>
  <c r="I254" i="20" s="1"/>
  <c r="E285" i="20"/>
  <c r="H285" i="20" s="1"/>
  <c r="I285" i="20" s="1"/>
  <c r="E334" i="20"/>
  <c r="H334" i="20" s="1"/>
  <c r="I334" i="20" s="1"/>
  <c r="E350" i="20"/>
  <c r="H350" i="20" s="1"/>
  <c r="I350" i="20" s="1"/>
  <c r="E209" i="20"/>
  <c r="H209" i="20" s="1"/>
  <c r="I209" i="20" s="1"/>
  <c r="E213" i="20"/>
  <c r="H213" i="20" s="1"/>
  <c r="I213" i="20" s="1"/>
  <c r="E217" i="20"/>
  <c r="H217" i="20" s="1"/>
  <c r="I217" i="20" s="1"/>
  <c r="E221" i="20"/>
  <c r="H221" i="20" s="1"/>
  <c r="I221" i="20" s="1"/>
  <c r="E225" i="20"/>
  <c r="H225" i="20" s="1"/>
  <c r="I225" i="20" s="1"/>
  <c r="E229" i="20"/>
  <c r="H229" i="20" s="1"/>
  <c r="I229" i="20" s="1"/>
  <c r="E233" i="20"/>
  <c r="H233" i="20" s="1"/>
  <c r="I233" i="20" s="1"/>
  <c r="E237" i="20"/>
  <c r="H237" i="20" s="1"/>
  <c r="I237" i="20" s="1"/>
  <c r="E241" i="20"/>
  <c r="H241" i="20" s="1"/>
  <c r="I241" i="20" s="1"/>
  <c r="E245" i="20"/>
  <c r="H245" i="20" s="1"/>
  <c r="I245" i="20" s="1"/>
  <c r="E249" i="20"/>
  <c r="H249" i="20" s="1"/>
  <c r="I249" i="20" s="1"/>
  <c r="E253" i="20"/>
  <c r="H253" i="20" s="1"/>
  <c r="I253" i="20" s="1"/>
  <c r="E230" i="20"/>
  <c r="H230" i="20" s="1"/>
  <c r="I230" i="20" s="1"/>
  <c r="E238" i="20"/>
  <c r="H238" i="20" s="1"/>
  <c r="I238" i="20" s="1"/>
  <c r="E302" i="20"/>
  <c r="H302" i="20" s="1"/>
  <c r="I302" i="20" s="1"/>
  <c r="E318" i="20"/>
  <c r="H318" i="20" s="1"/>
  <c r="I318" i="20" s="1"/>
  <c r="E337" i="20"/>
  <c r="H337" i="20" s="1"/>
  <c r="I337" i="20" s="1"/>
  <c r="E340" i="20"/>
  <c r="I340" i="20" s="1"/>
  <c r="E345" i="20"/>
  <c r="H345" i="20" s="1"/>
  <c r="I345" i="20" s="1"/>
  <c r="E348" i="20"/>
  <c r="H348" i="20" s="1"/>
  <c r="I348" i="20" s="1"/>
  <c r="E353" i="20"/>
  <c r="H353" i="20" s="1"/>
  <c r="I353" i="20" s="1"/>
  <c r="E333" i="20"/>
  <c r="H333" i="20" s="1"/>
  <c r="I333" i="20" s="1"/>
  <c r="E336" i="20"/>
  <c r="H336" i="20" s="1"/>
  <c r="I336" i="20" s="1"/>
  <c r="E341" i="20"/>
  <c r="H341" i="20" s="1"/>
  <c r="I341" i="20" s="1"/>
  <c r="E344" i="20"/>
  <c r="H344" i="20" s="1"/>
  <c r="I344" i="20" s="1"/>
  <c r="E349" i="20"/>
  <c r="H349" i="20" s="1"/>
  <c r="I349" i="20" s="1"/>
  <c r="E352" i="20"/>
  <c r="H352" i="20" s="1"/>
  <c r="I352" i="20" s="1"/>
  <c r="C364" i="20" l="1"/>
  <c r="I358" i="20"/>
  <c r="C368" i="20"/>
  <c r="C369" i="20"/>
  <c r="C367" i="20"/>
  <c r="C365" i="20"/>
  <c r="H97" i="20"/>
  <c r="H357" i="20"/>
  <c r="F358" i="20"/>
  <c r="G358" i="20"/>
  <c r="E210" i="20"/>
  <c r="H210" i="20" s="1"/>
  <c r="E156" i="20"/>
  <c r="E138" i="20"/>
  <c r="E84" i="20"/>
  <c r="H84" i="20" l="1"/>
  <c r="H138" i="20"/>
  <c r="H156" i="20"/>
  <c r="E358" i="20"/>
  <c r="H358" i="20" s="1"/>
</calcChain>
</file>

<file path=xl/sharedStrings.xml><?xml version="1.0" encoding="utf-8"?>
<sst xmlns="http://schemas.openxmlformats.org/spreadsheetml/2006/main" count="756" uniqueCount="672">
  <si>
    <t>Mārupe, Mazcenu aleja 41</t>
  </si>
  <si>
    <t>Grobiņa, Rožu iela 5</t>
  </si>
  <si>
    <t>Alsunga, "Jaundāliņi"</t>
  </si>
  <si>
    <t>Liepāja, Jātnieku iela 25</t>
  </si>
  <si>
    <t xml:space="preserve">Sal-Energo, SIA                 </t>
  </si>
  <si>
    <t xml:space="preserve">Uni-enerkom, SIA     </t>
  </si>
  <si>
    <t>Delta Zaļā Enerģija, SIA</t>
  </si>
  <si>
    <t>Ozolnieku KSDU, SIA  KES -1, 2, 3</t>
  </si>
  <si>
    <t>Rietumu elektriskie tīkli, SIA</t>
  </si>
  <si>
    <t>BIO ZIEDI, SIA</t>
  </si>
  <si>
    <t>Reāls, SIA</t>
  </si>
  <si>
    <t>Jēkabpils, Kurzemes iela 8</t>
  </si>
  <si>
    <t xml:space="preserve">CELMIŅI-1, Ogrtes raj. Lēdmanes pag.  ZS, Rikavas HES </t>
  </si>
  <si>
    <t>MC bio, SIA</t>
  </si>
  <si>
    <t>BALTENEKO, SIA, Lielvārde</t>
  </si>
  <si>
    <t xml:space="preserve">FERRUS, AS                  </t>
  </si>
  <si>
    <t xml:space="preserve"> Grobiņa, Celtnieku iela 36</t>
  </si>
  <si>
    <t>Grobiņa, M.Namiķu iela 3</t>
  </si>
  <si>
    <t>JUGLAS JAUDA, SIA</t>
  </si>
  <si>
    <t>ĶĪPSALAS KOĢENERĀCIJA, SIA</t>
  </si>
  <si>
    <t>Jelgavas novada  Līvbērzes pagastā,  Jelgavas iela 2c</t>
  </si>
  <si>
    <t>SABIEDRĪBA MĀRUPE, SIA</t>
  </si>
  <si>
    <t>Mamas D, SIA</t>
  </si>
  <si>
    <t>Jelgavas novadā, Ozolnieki, Kastaņu iela 2,</t>
  </si>
  <si>
    <t>PREIĻU SAIMNIEKS, SIA</t>
  </si>
  <si>
    <t>RUMBA KOĢENERĀCIJA, SIA</t>
  </si>
  <si>
    <t>SALDUS SILTUMS, SIA</t>
  </si>
  <si>
    <t>KŅAVAS GRANULAS, SIA</t>
  </si>
  <si>
    <t>Līgo, Vintera Jelgavas rajona ZS</t>
  </si>
  <si>
    <t>NOPA LTD, SIA</t>
  </si>
  <si>
    <t>Vecauce, SIA LLU Mācību un pētījumu saimniecība</t>
  </si>
  <si>
    <t xml:space="preserve">ZAAO ENERĢIJA, SIA       </t>
  </si>
  <si>
    <t>ZEMTURI  ZS, SIA</t>
  </si>
  <si>
    <t>Fortum Jelgava, SIA</t>
  </si>
  <si>
    <t>Getliņi EKO, BO SIA</t>
  </si>
  <si>
    <t>Ogre, Upes prospekts 19</t>
  </si>
  <si>
    <t>Rīga, Ķīpsalas iela 8a</t>
  </si>
  <si>
    <t xml:space="preserve"> Liepāja, Slimnīcas iela 25</t>
  </si>
  <si>
    <t>Rīga, Katlu māja,Viestura prospekts 20b</t>
  </si>
  <si>
    <t>Stacijas atrašanās adrese</t>
  </si>
  <si>
    <t>Dobele, Dzirnavu iela 4</t>
  </si>
  <si>
    <t>Saldus, Slimnīcas iela 3b</t>
  </si>
  <si>
    <t xml:space="preserve"> VĒJA PARKS 15, SIA</t>
  </si>
  <si>
    <t xml:space="preserve"> VĒJA PARKS 16, SIA</t>
  </si>
  <si>
    <t xml:space="preserve"> VĒJA PARKS 17, SIA</t>
  </si>
  <si>
    <t xml:space="preserve"> VĒJA PARKS 18, SIA</t>
  </si>
  <si>
    <t xml:space="preserve"> VĒJA PARKS 19, SIA</t>
  </si>
  <si>
    <t xml:space="preserve"> VĒJA PARKS 20, SIA</t>
  </si>
  <si>
    <t>Vangaži, Smilšu iela 6</t>
  </si>
  <si>
    <t>Vangaži, Smilšu iela 8</t>
  </si>
  <si>
    <t>Ogre, Skolas iela 20</t>
  </si>
  <si>
    <t>Salaspils, Miera ielā 31a</t>
  </si>
  <si>
    <t xml:space="preserve">Krāslavas nami, SIA         </t>
  </si>
  <si>
    <t>MW</t>
  </si>
  <si>
    <t>Jelgava, Aviācijas iela 42</t>
  </si>
  <si>
    <t xml:space="preserve">Vēja elektrostacijas kopā </t>
  </si>
  <si>
    <t>Rīga, Keramikas iela 2a</t>
  </si>
  <si>
    <t>Daugavpils, Gaismas iela 18, "Ruģeļi"</t>
  </si>
  <si>
    <t>ARSENAL, SIA, (Sēteri)</t>
  </si>
  <si>
    <t>Rīga, Ķīpsalas iela 5</t>
  </si>
  <si>
    <t>Jelgava, Ganību iela 71A</t>
  </si>
  <si>
    <t>Biodegviela, SIA</t>
  </si>
  <si>
    <t>Daugavpils, Patversmes iela 7C, "Čerepova"</t>
  </si>
  <si>
    <t>ENERCOM PLUS, SIA</t>
  </si>
  <si>
    <t>Jēkabpils siltums, SIA</t>
  </si>
  <si>
    <t xml:space="preserve">BK ENERĢIJA, SIA </t>
  </si>
  <si>
    <t>KURSA, Liepājas speciālās ekonomiskās zonas AS</t>
  </si>
  <si>
    <t>Dobele, Spodrības iela 4a</t>
  </si>
  <si>
    <t>Rīga, Bauskas iela 180</t>
  </si>
  <si>
    <t>Daugavpils, Dzirnavu iela 22</t>
  </si>
  <si>
    <t xml:space="preserve"> VĒJA PARKS 10, SIA</t>
  </si>
  <si>
    <t xml:space="preserve"> VĒJA PARKS 11, SIA</t>
  </si>
  <si>
    <t xml:space="preserve"> VĒJA PARKS 12, SIA</t>
  </si>
  <si>
    <t xml:space="preserve"> VĒJA PARKS 13, SIA</t>
  </si>
  <si>
    <t xml:space="preserve"> VĒJA PARKS 14, SIA</t>
  </si>
  <si>
    <t>HES  kopā</t>
  </si>
  <si>
    <t>Kopā  iepirktā elektroenerģija</t>
  </si>
  <si>
    <t>Liepāja, Tukuma iela 2a</t>
  </si>
  <si>
    <t>Conatus BIOenergy, SIA</t>
  </si>
  <si>
    <t>Daugavpils, Mendeļejeva iela 13a</t>
  </si>
  <si>
    <t>Līvbērzes enerģija, SIA</t>
  </si>
  <si>
    <t>MBA s.i.a., SIA</t>
  </si>
  <si>
    <t>Bioenerģija-08, SIA</t>
  </si>
  <si>
    <t>Ls</t>
  </si>
  <si>
    <t xml:space="preserve">Elektro bizness, SIA                    </t>
  </si>
  <si>
    <t xml:space="preserve">Energy &amp; Communication, AS     </t>
  </si>
  <si>
    <t>Jēkabpils, Tvaika iela 4</t>
  </si>
  <si>
    <t>Cēsis, Rūpniecības iela 13</t>
  </si>
  <si>
    <t>Cēsis, Bērzaines iela 38</t>
  </si>
  <si>
    <t>Valmiera, Rīgas iela 25,</t>
  </si>
  <si>
    <t>Ls/kWh</t>
  </si>
  <si>
    <t>kWh</t>
  </si>
  <si>
    <t>Dobele, Ausmas iela 27</t>
  </si>
  <si>
    <t>Stopiņu novads, Ulbroka, Institūta iela 1a</t>
  </si>
  <si>
    <t xml:space="preserve">KEGO, SIA </t>
  </si>
  <si>
    <t>GTG 1, SIA</t>
  </si>
  <si>
    <t>Cēsis, Jāņa Poruka iela 51</t>
  </si>
  <si>
    <t>Liepāja, Brīvības iela 117</t>
  </si>
  <si>
    <t>RIGENS, SIA</t>
  </si>
  <si>
    <t>Rīga, Dzintara iela 60</t>
  </si>
  <si>
    <t>Zemgaļi JR, SIA</t>
  </si>
  <si>
    <t>BIO FUTURE, SIA</t>
  </si>
  <si>
    <t>Valmiera, Dzelzceļa iela 7</t>
  </si>
  <si>
    <t>Bauska, Dārza iela 11/1</t>
  </si>
  <si>
    <t>Rīga, SC "Imanta" Kurzemes prospekts 17</t>
  </si>
  <si>
    <t>TEK 1, SIA</t>
  </si>
  <si>
    <t>Sigulda, Pulkveža Brieža iela 109</t>
  </si>
  <si>
    <t>RZS ENERGO, SIA</t>
  </si>
  <si>
    <t>Agro Iecava, SIA</t>
  </si>
  <si>
    <t>BIO Auri, SIA</t>
  </si>
  <si>
    <t>BALTNORVENT, SIA, Latvijas Vācijas kopuzņ. Alsungas VES</t>
  </si>
  <si>
    <t>GAS STREAM, SIA</t>
  </si>
  <si>
    <t xml:space="preserve">Biogāzes stacijas kopā </t>
  </si>
  <si>
    <t>Biomasas stacijas kopā</t>
  </si>
  <si>
    <t>SSR, SIA</t>
  </si>
  <si>
    <t>SGC, SIA</t>
  </si>
  <si>
    <t>HIDROLATS, Liepājas speciālās ekonomiskās zonas SIA</t>
  </si>
  <si>
    <t>ROSME, SIA, Vēja Kalns 2</t>
  </si>
  <si>
    <t>ROSME, SIA, Vēja Kalns 1</t>
  </si>
  <si>
    <t>OŠUKALNS, SIA</t>
  </si>
  <si>
    <t>Liepāja, Roņu iela 8</t>
  </si>
  <si>
    <t>Piejūra Energy, SIA</t>
  </si>
  <si>
    <t>Viļānu selekcijas un izmēģinajumu stacija, AS</t>
  </si>
  <si>
    <t>EcoZeta, SIA</t>
  </si>
  <si>
    <t>Agro Lestene, SIA</t>
  </si>
  <si>
    <t>GEOPOWER, SIA</t>
  </si>
  <si>
    <t>WBT Latvija, SIA</t>
  </si>
  <si>
    <t>AD Biogāzes stacija, SIA</t>
  </si>
  <si>
    <t>Sātiņi Energo LM, AS</t>
  </si>
  <si>
    <t>Ādažu novads, Kadaga</t>
  </si>
  <si>
    <t>BALTENEKO, SIA, Kadaga</t>
  </si>
  <si>
    <t>Olaine, Jelgavas iela 4</t>
  </si>
  <si>
    <t>ALL Transporting, SIA</t>
  </si>
  <si>
    <t>Preiļi, Liepu iela 2</t>
  </si>
  <si>
    <t>Zaļā Mārupe, SIA</t>
  </si>
  <si>
    <t>Mārupes novads, Jaunmārupe, biog.st. "Imaku ferma"</t>
  </si>
  <si>
    <t>EKORIMA, SIA</t>
  </si>
  <si>
    <t>BALOŽU SILTUMS, SIA, "Kūdra"</t>
  </si>
  <si>
    <t>BALOŽU SILTUMS, SIA, "Titurga"</t>
  </si>
  <si>
    <t>Daugavpils siltumtīkli, PAS, "Stropi"</t>
  </si>
  <si>
    <t>RĪGAS SILTUMS, AS, Keramikas iela 2a</t>
  </si>
  <si>
    <t xml:space="preserve">LĪDUMI, Saldus raj. Blīdenes pag. ZS, Berķenes HES </t>
  </si>
  <si>
    <t>ZARIŅI, Liepājas raj. Kalētu pag. ZS, Ezeres dzirnavu HES</t>
  </si>
  <si>
    <t>CĪRUĻU ROBEŽNIEKI SIA,  Robežnieku HES</t>
  </si>
  <si>
    <t>BALTENEKO, SIA, Ādaži</t>
  </si>
  <si>
    <t>Dobeles enerģija, SIA, Spodrības iela 4a</t>
  </si>
  <si>
    <t>AGRO 3, SIA</t>
  </si>
  <si>
    <t>W.e.s.  4, SIA</t>
  </si>
  <si>
    <t>W.e.s. 15, SIA</t>
  </si>
  <si>
    <t>W.e.s. 16, SIA</t>
  </si>
  <si>
    <t>W.e.s. 17, SIA</t>
  </si>
  <si>
    <t>W.e.s. 18, SIA</t>
  </si>
  <si>
    <t>AĢES DZIRNAVAS, ZS, Aģes dzirnavu HES</t>
  </si>
  <si>
    <t>AL GRAUDI, SIA, Šlokenbekas HES</t>
  </si>
  <si>
    <t>Alsungas dzirnavas, IK, Alsungas dzirnavu HES</t>
  </si>
  <si>
    <t xml:space="preserve">ANNENIEKU ŪDENS DZIRNAVAS, SIA, Annenieku HES </t>
  </si>
  <si>
    <t>AMATAS HES, SIA, Kārļu aizsprosta HES</t>
  </si>
  <si>
    <t>AVOTI, ZS, Pampāļu HES</t>
  </si>
  <si>
    <t>Cēsu siltumtīkli, SIA, Bērzaines iela 38</t>
  </si>
  <si>
    <t>Cēsu siltumtīkli, SIA, Rūpniecības iela 13</t>
  </si>
  <si>
    <t>Daugavpils siltumtīkli, PAS, SC1</t>
  </si>
  <si>
    <t>Daugavpils siltumtīkli, PAS, "Cietoksnis"</t>
  </si>
  <si>
    <t>Daugavpils siltumtīkli, PAS, "Ruģeļi"</t>
  </si>
  <si>
    <t xml:space="preserve">Daugavpils siltumtīkli, PAS, "Čerepova" </t>
  </si>
  <si>
    <t>Dobeles enerģija, SIA, Ausmas iela 27</t>
  </si>
  <si>
    <t>Dobeles enerģija, SIA, Dzirnavu iela 4</t>
  </si>
  <si>
    <t>ENNA, SIA, Slimnīcas iela 25</t>
  </si>
  <si>
    <t>ENNA, SIA, Cukura iela 34</t>
  </si>
  <si>
    <t>GROBIŅAS SILTUMS, SIA, Celtnieku iela 36</t>
  </si>
  <si>
    <t>GROBIŅAS SILTUMS,, SIA, M.Namiķa iela 3</t>
  </si>
  <si>
    <t>Kokneses komunālie pakalpojumi, SIA, Parka iela 18</t>
  </si>
  <si>
    <t>Kokneses komunālie pakalpojumi, SIA, Parka iela 27</t>
  </si>
  <si>
    <t>RĪGAS SILTUMS, AS, Viestura prospekts 20b</t>
  </si>
  <si>
    <t>RĪGAS SILTUMS, AS, "Imanta"</t>
  </si>
  <si>
    <t>VANGAŽU SILDSPĒKS, SIA, Smilšu iela 8</t>
  </si>
  <si>
    <t>VANGAŽU SILDSPĒKS, SIA, Smilšu iela 6</t>
  </si>
  <si>
    <t>VALMIERAS ENERĢIJA, AS, Rīgas iela 25</t>
  </si>
  <si>
    <t>VALMIERAS ENERĢIJA, AS, Dzelzceļa iela 7</t>
  </si>
  <si>
    <t>JAUNDZELVES, Limbažu rajona Zaigas Treimanes ZS</t>
  </si>
  <si>
    <t>LIEPĀJAS RAS, SIA, "Ķīvītes"</t>
  </si>
  <si>
    <t>LIEPĀJAS RAS, SIA, "Šķēde"</t>
  </si>
  <si>
    <t>RĪGAS SILTUMS, AS, Lēpju iela 4</t>
  </si>
  <si>
    <t>ETB, SIA, Papardes-2</t>
  </si>
  <si>
    <t>ETB, SIA, Papardes-3</t>
  </si>
  <si>
    <t>IMPAKT, Rīgas pilsētas SIA, Užavas VES</t>
  </si>
  <si>
    <t>LENKAS ENERGO, SIA, Lenkas VES- 1</t>
  </si>
  <si>
    <t>LENKAS ENERGO, SIA, Lenkas VES- 2</t>
  </si>
  <si>
    <t>LENKAS ENERGO, SIA, Lenkas VES- 3</t>
  </si>
  <si>
    <t>LENKAS ENERGO, SIA, Lenkas VES- 4</t>
  </si>
  <si>
    <t>Ošmaļi, SIA, Oši-1</t>
  </si>
  <si>
    <t>Ošmaļi, SIA, Oši-2</t>
  </si>
  <si>
    <t>Ošmaļi, SIA, Ošlejas-1</t>
  </si>
  <si>
    <t>Ošmaļi, SIA, Ošlejas-2</t>
  </si>
  <si>
    <t>ĀŽU HES, SIA, Āžu dzirnavu HES</t>
  </si>
  <si>
    <t>BILLES HES, SIA, Billes HES</t>
  </si>
  <si>
    <t xml:space="preserve">BITMETA DZIRNAVAS, IK, Kalna dzirnavu  HES   </t>
  </si>
  <si>
    <t>BRANDEĻU HES, SIA, Brandeļu HES</t>
  </si>
  <si>
    <t>BRASLAS HES, SIA, Braslas HES</t>
  </si>
  <si>
    <t>BRŪNU HES, SIA, Brūnu HES</t>
  </si>
  <si>
    <t>CEĻŠ, IU, Trikātas HES</t>
  </si>
  <si>
    <t>CIRĪŠU HES, SIA, Cirīšu HES</t>
  </si>
  <si>
    <t xml:space="preserve">DOBELES HES, SIA, Dobeles HES    </t>
  </si>
  <si>
    <t>DZELDAS HES, SIA, Dzeldas HES</t>
  </si>
  <si>
    <t>DZIRNAVAS, Dobeles raj. Bērzes pag. ZS, Bērzes HES</t>
  </si>
  <si>
    <t>Dzirnavas, Tukuma raj. Sēmes pag., Sēmes HES</t>
  </si>
  <si>
    <t xml:space="preserve">DZIRNAVAS, Gārsenes pag. A.Spoles ZS, Gārsenes HES            </t>
  </si>
  <si>
    <t>DZIRNAVAS, Saldus raj. Brocēnu pils. ZS, Cieceres HES</t>
  </si>
  <si>
    <t>DZIRNAVAS-K, SIA, Kārlīšu dzirnavu HES</t>
  </si>
  <si>
    <t>EDVIHES, SIA, Līču dzirnavu HES</t>
  </si>
  <si>
    <t xml:space="preserve">EGLĪTIS UN BIEDRI, SIA, Ērgļu HES                   </t>
  </si>
  <si>
    <t xml:space="preserve">EKOFOR, SIA, Dūnijas HES   </t>
  </si>
  <si>
    <t>ENERGO 2000, SIA, Jaunannas HES</t>
  </si>
  <si>
    <t>ENERGO 2000, SIA, Brutuļu  HES</t>
  </si>
  <si>
    <t>ENERĢIJA A.A, SIA, Bunkas HES</t>
  </si>
  <si>
    <t>EZERSPĪĶI, Saldus raj. Šķēdes pag.  ZS, Gravas HES</t>
  </si>
  <si>
    <t xml:space="preserve">EZERSPĪĶI, Saldus raj. Šķēdes pag.  ZS, Spīķu HES            </t>
  </si>
  <si>
    <t>EZERSPĪĶI, Saldus raj. Šķēdes pag.  ZS, Šķēdes HES</t>
  </si>
  <si>
    <t>EZERSPĪĶI, Saldus raj. Šķēdes pag. ZS, Vecdzirnavas HES</t>
  </si>
  <si>
    <t xml:space="preserve">ĒRBERĢES HES, SIA, Ērberģes HES   </t>
  </si>
  <si>
    <t xml:space="preserve">FIRMA-GABRO, SIA, Prūšu HES         </t>
  </si>
  <si>
    <t>GA-21, SIA, Bikstupes HES</t>
  </si>
  <si>
    <t xml:space="preserve">GAISMA - 97, SIA, Smiltenes HES           </t>
  </si>
  <si>
    <t xml:space="preserve">GALGAUSKAS AINAVAS, SIA, Ainavas HES               </t>
  </si>
  <si>
    <t>GALGAUSKAS DZIRNAVU HES, SIA, Galgauskas dz. HES</t>
  </si>
  <si>
    <t xml:space="preserve">GM, SIA, Nigras HES  </t>
  </si>
  <si>
    <t xml:space="preserve">GAUJAS HIDROELEKTROSTACIJA, SIA, Gaujas HES  </t>
  </si>
  <si>
    <t>GRANTIŅI, Saldus raj. Nīgrandes pag. ZS, Grantiņu HES</t>
  </si>
  <si>
    <t>GRANTIŅI, Saldus raj. Nīgrandes pag. ZS, Lejnieku HES</t>
  </si>
  <si>
    <t>GREV, SIA, Grīvnieku HES</t>
  </si>
  <si>
    <t>GRIENVALDE, SIA, Lejas ūdensdzirnavu HES</t>
  </si>
  <si>
    <t>GRĪVAIŠU HES, SIA, Grīvaišu HES</t>
  </si>
  <si>
    <t>GROBIŅAS HES, SIA, Grobiņas HES</t>
  </si>
  <si>
    <t xml:space="preserve">GRŪBE-HIDRO, SIA, Grūbes HES               </t>
  </si>
  <si>
    <t>HESS, SIA, Skrīveru dzirnavu HES</t>
  </si>
  <si>
    <t xml:space="preserve">HYDROENERGY LATVIA, SIA, Ropažu HES </t>
  </si>
  <si>
    <t xml:space="preserve">IEVULĪČI, SIA, Imantas dzirnavu HES       </t>
  </si>
  <si>
    <t xml:space="preserve"> JANOVSKIS, SIA, Viļānu HES    </t>
  </si>
  <si>
    <t xml:space="preserve">Jaunkraukļi, Ādažu pagasta ZS, Mazkrāču HES  </t>
  </si>
  <si>
    <t xml:space="preserve">JAUNLEZDIŅI, Valkas raj. Vijciema pag. ZS, Skripstu HES  </t>
  </si>
  <si>
    <t xml:space="preserve">JĀŠA HES, SIA, Pelēču HES </t>
  </si>
  <si>
    <t>JECIS, SIA, Ilzēnu HES</t>
  </si>
  <si>
    <t>KALNA-RUSUĻI, ZS, Kalna dzirnavu HES</t>
  </si>
  <si>
    <t>KALNA-RUSUĻI, ZS, Lejas dzirnavu HES</t>
  </si>
  <si>
    <t>KALNA KĀRKLI, SIA Dzirnavu HES, Kalna Kārklu HES</t>
  </si>
  <si>
    <t>KALNDZIRNAVAS, Valkas pilsētas SIA, Kalndzirnavas HES</t>
  </si>
  <si>
    <t>KARĪNA, Norvaiša IU, Sudmalnieku HES</t>
  </si>
  <si>
    <t>KORNA DZIRNAVU HES, SIA, Korna dzirn HES</t>
  </si>
  <si>
    <t>KRĒSLIŅI, SIA, Ķoņu dzirnavu HES</t>
  </si>
  <si>
    <t>KROTES ENERĢIJA, SIA, Krotes HES</t>
  </si>
  <si>
    <t xml:space="preserve">Labdeves, SIA, Sendzirnavas HES  </t>
  </si>
  <si>
    <t>LATGALES ENERĢĒTIKA, AS, Felicianova HES</t>
  </si>
  <si>
    <t>LATGALES ENERĢĒTIKA, AS, Kubulova HES</t>
  </si>
  <si>
    <t>LATGALES ENERĢĒTIKA, AS, Spruktu HES</t>
  </si>
  <si>
    <t>Lūkins &amp; Lūkins, SIA, Paideru HES</t>
  </si>
  <si>
    <t xml:space="preserve">MHK ABULS, AS, Pakuļu HES </t>
  </si>
  <si>
    <t>MHK ABULS, AS, Sinoles HES</t>
  </si>
  <si>
    <t>MHK ABULS, AS, Brenguļu HES</t>
  </si>
  <si>
    <t>Mazdambji, SIA, Rendas HES</t>
  </si>
  <si>
    <t>Mazā Jugla Hidro, SIA, Dobelnieku HES</t>
  </si>
  <si>
    <t>MEŽROZĪTE HES, SIA, Straumes HES</t>
  </si>
  <si>
    <t>MEGATE, SIA, Kazdangas dzirnavu HES</t>
  </si>
  <si>
    <t>NAGĻU HES, SIA, Nagļu HES</t>
  </si>
  <si>
    <t xml:space="preserve">NERETAS DZIRNAVAS, SIA, Neretas HES              </t>
  </si>
  <si>
    <t xml:space="preserve">NOVATORS, SIA, Dubeņecas dzirnavu HES </t>
  </si>
  <si>
    <t>NOVATORS, SIA, Galvānu HES</t>
  </si>
  <si>
    <t>NOVATORS, SIA, Šķīvišķu  HES</t>
  </si>
  <si>
    <t xml:space="preserve">NOVATORS, SIA, Gulbīšu HES  </t>
  </si>
  <si>
    <t>NOVATORS, SIA, Kroņauces HES</t>
  </si>
  <si>
    <t>NOVATORS, SIA, Viduskroģeru  HES</t>
  </si>
  <si>
    <t>NOVATORS, SIA, Ziedlejas HES</t>
  </si>
  <si>
    <t xml:space="preserve">NOVATORS, SIA, Rundāles HES  </t>
  </si>
  <si>
    <t xml:space="preserve">Oserviss, SIA, Lobes dzirnavu HES </t>
  </si>
  <si>
    <t>OGRES HES, SIA, Ogres HES</t>
  </si>
  <si>
    <t>OZOLKALNI, ZS, Dižstendes  HES</t>
  </si>
  <si>
    <t>Pāces dzirnavas, SIA, Pāces dzirnavu HES</t>
  </si>
  <si>
    <t>PALSMANES ŪDENSDZIRNAVU HES, SIA, Palsmanes HES</t>
  </si>
  <si>
    <t>PILSKALNA HES, SIA, Pilskalna HES</t>
  </si>
  <si>
    <t>PILSKALNA HES, SIA, Rankas HES</t>
  </si>
  <si>
    <t>RANKA HIDRO, SIA, Variņu HES</t>
  </si>
  <si>
    <t>Raunas dzirnavas, SIA, Raunas HES</t>
  </si>
  <si>
    <t>RAUZAS DZIRNAVAS, ZS, Rauzas dzirnavu HES</t>
  </si>
  <si>
    <t>Rubīns  GG, SIA, Dzelzāmuru HES</t>
  </si>
  <si>
    <t>RUKAIŠI, ZS, Rukaišu HES</t>
  </si>
  <si>
    <t xml:space="preserve">SANKAĻI, SIA, Sankaļu HES              </t>
  </si>
  <si>
    <t>SASPĒLE, SIA, Lācīšu HES</t>
  </si>
  <si>
    <t>SL PLUS, SIA, Rauskas HES</t>
  </si>
  <si>
    <t xml:space="preserve">Spēkstacija PR, SIA, Dzirnavnieku HES       </t>
  </si>
  <si>
    <t>SPRIDZĒNU HES, SIA, Spridzēnu HES</t>
  </si>
  <si>
    <t xml:space="preserve"> STIEBRIŅI, Kalsnavas pag. ZS, Ļaudonas Vilnas f-kas HES     </t>
  </si>
  <si>
    <t xml:space="preserve">STRELĒCIJA, SIA, Paleju HES </t>
  </si>
  <si>
    <t>SUDALIŅA, SIA   Lejas dzirnavu HES</t>
  </si>
  <si>
    <t>Surmis, SIA, Lēnu ūdensdzirnavas HES</t>
  </si>
  <si>
    <t>SUDA, SIA, Mālpils ūdens dzirnavu HES</t>
  </si>
  <si>
    <t>S&amp;E Management, SIA, Vizlas HES</t>
  </si>
  <si>
    <t>Tovtra, SIA, Rikteres ūdens dzirnavu. HES</t>
  </si>
  <si>
    <t>VADAKSTES HES, SIA, Vadakstes HES</t>
  </si>
  <si>
    <t>VANKA, SIA, Apriķu HES</t>
  </si>
  <si>
    <t>VANKA, SIA, Baronu HES</t>
  </si>
  <si>
    <t>VANKA, SIA, Ēdoles HES</t>
  </si>
  <si>
    <t>VANKA, SIA, Padures HES</t>
  </si>
  <si>
    <t>VANKA, SIA, Rudbāržu HES</t>
  </si>
  <si>
    <t>VANKA, SIA, Mūrmuižas HES</t>
  </si>
  <si>
    <t>VIORA PLUSS, SIA, Krievciema HES</t>
  </si>
  <si>
    <t>VECPIEBALGAS DZIRNAVAS, Cēsu raj. I. Škerberga IU, Inešu HES</t>
  </si>
  <si>
    <t>VIESATAS HES, SIA, Viesatu HES</t>
  </si>
  <si>
    <t>VN ŪDENS-DZIRNAVAS SIA, Ūdensdzirnavu HES</t>
  </si>
  <si>
    <t>ZAĶĪŠI, Saldus raj. Zirņu pagasta ZS, Dirnavnieku HES</t>
  </si>
  <si>
    <t>Zaņas ūdensdzirnavas, SIA, Zaņas dzirnavu HES</t>
  </si>
  <si>
    <t>Z Group, SIA, Cīravas ūd.dz. HES</t>
  </si>
  <si>
    <t>ZILUPES HES, SIA, Zilupes HES</t>
  </si>
  <si>
    <t xml:space="preserve">WEST ENERGO, SIA, Šederes HES </t>
  </si>
  <si>
    <t>WEST ENERGO, SIA, Upmaļu HES</t>
  </si>
  <si>
    <t xml:space="preserve">WEST ENERGO, SIA, Ilūkstes HES </t>
  </si>
  <si>
    <t xml:space="preserve">SKUĶĪŠU DZIRNAVAS, Rīgas raj. Garkalnes pag. ZS, Skuķīšu dzirnavu HES </t>
  </si>
  <si>
    <t>Ādažu novads, Ādaži, Ādažu K/S, Attekas iela 24</t>
  </si>
  <si>
    <t>Lielvārdes novads,  Lielvārde, Lielvārdes K/S, Spīdolas iela 12</t>
  </si>
  <si>
    <t>Ķekavas novads, Baloži, Rīgas iela 18a, "Kūdra"</t>
  </si>
  <si>
    <t>Ķekavas novads, Baloži, Krišjāņa Barona iela 1, "Titurga"</t>
  </si>
  <si>
    <t>Daugavpils, LK7, 18.novembra iela 311a, "Stropi"</t>
  </si>
  <si>
    <t>Daugavpils, 18.novembra iela 2, SC1</t>
  </si>
  <si>
    <t>Daugavpils, Aleksandra iela 7, Cietoksnis</t>
  </si>
  <si>
    <t>Liepāja, Cukura iela 34</t>
  </si>
  <si>
    <t>Ropažu novads, "Zaķumuiža", Zaķumuižas katlu māja</t>
  </si>
  <si>
    <t>Rīga, Grostonas iela 6b, Olimpiskais sporta centrs</t>
  </si>
  <si>
    <t>Koknese, Parka iela 18</t>
  </si>
  <si>
    <t>Koknese,  Parka iela 27</t>
  </si>
  <si>
    <t>Gulbenes novads, Litenes pagasts, "Cemeri"</t>
  </si>
  <si>
    <t>Iecacas novads, "Latvall-Jaunlūči"</t>
  </si>
  <si>
    <t>Tukuma novads, Lestenes pagasts, "Saulīšu ferma"</t>
  </si>
  <si>
    <t>Daugavpils novads, Skrudalienas pagasts, el.stacija "Skaista"</t>
  </si>
  <si>
    <t>Dobeles novads, Auru pagasts, Kroņauce, "Pogas 1"</t>
  </si>
  <si>
    <t>Madonas novads, Sarkaņu pagasts, "Jaunlīci"</t>
  </si>
  <si>
    <t>Madonas novads, Kalsnavas pagasts, Jaunkalsnava, Rūpnīcas iela 15</t>
  </si>
  <si>
    <t>Vaiņodes novads, Vaiņodes pagasts, "Pūcītes"</t>
  </si>
  <si>
    <t>Dobeles novads, Dobeles pagasts, "Kalna Oši"</t>
  </si>
  <si>
    <t>Cesvaines novads, Cesvaines pagasts, el.stacija "Slovašēni"</t>
  </si>
  <si>
    <t>Vaiņodes novads, Vaiņodes pagasts, "Ērglīši"</t>
  </si>
  <si>
    <t>Stopiņu novads, Rumbula, "Getliņi"</t>
  </si>
  <si>
    <t>Limbažu novads, Limbažu pagasts, "Gravas"</t>
  </si>
  <si>
    <t>Limbažu novads, Katvaru pagasts,</t>
  </si>
  <si>
    <t>Jelgavas novads, Lielplatones pagasts, "Līgo"</t>
  </si>
  <si>
    <t>Jelgavas novads, Zaļenieku pagasts</t>
  </si>
  <si>
    <t>Ilūkstes novads, Šēderes pagasts, "Asinovka"</t>
  </si>
  <si>
    <t>Nīcas novads, Nīcas pagasts, "Līvi"</t>
  </si>
  <si>
    <t>Jelgavas novads, Sesavas pagasts, Eleja</t>
  </si>
  <si>
    <t>Auces novads, "Līgotnes", Auces L/t</t>
  </si>
  <si>
    <t>Viļāņu novads, Viļānu pagasts, "Piziči"</t>
  </si>
  <si>
    <t>Burtnieku novads, Burtnieku pagasts, "Zemturi"</t>
  </si>
  <si>
    <t>Jelgavas novads, Vircavas pagast, "Bionārzbūti"</t>
  </si>
  <si>
    <t>Pārgaujas novads, Stalbes pagasts, Dalbe, "CSA poligons Dalbe"</t>
  </si>
  <si>
    <t>Liepāja, Lībiešu iela  24,"Šķēde"</t>
  </si>
  <si>
    <t>Liepāja, Grobiņas pagasts, "Ķīvītes"</t>
  </si>
  <si>
    <t>Vecpiebalgas novads, Inešu pagasts, koģ.st. "Angārs"</t>
  </si>
  <si>
    <t>Krāslava, Latgales iela 14</t>
  </si>
  <si>
    <t>Saldus novads, Novadnieku pagasts, Kaļķu iela 1</t>
  </si>
  <si>
    <t>Dagdas novads, Dagda, Brīvības iela 29</t>
  </si>
  <si>
    <t>Salacgrīvas novads, Ainažu pagasts, Ainaži</t>
  </si>
  <si>
    <t>Viļānu novads, Viļānu pagasts, Radopole, "Granulas"</t>
  </si>
  <si>
    <t>Liepājas novads, Nīcas pagasts</t>
  </si>
  <si>
    <t>Ventspils novads, Popes pagasts, Vēde, "Lipstiņi"</t>
  </si>
  <si>
    <t>Pāvilostas novads, Vērgales pagasts</t>
  </si>
  <si>
    <t>Pāvilostas novads, Vērgales pagasts, "Dīķīši"</t>
  </si>
  <si>
    <t>Ventspils novads, Užavas pagasts</t>
  </si>
  <si>
    <t>Ventspils novads, Vārves pagasts, "Oši K"</t>
  </si>
  <si>
    <t>Ventspils novads, Vārves pagasts, "Ošlejas"</t>
  </si>
  <si>
    <t>Viesītes novads, Viesīte, "Vēja kalns 1"</t>
  </si>
  <si>
    <t>Viesītes novads, Viesīte, "Vēja kalns 2"</t>
  </si>
  <si>
    <t>Pāvilostas novads, Vērgales pagasts, "Birzes"</t>
  </si>
  <si>
    <t>Grobiņas novads, Grobiņas pagasts, Āres</t>
  </si>
  <si>
    <t>Priekules novads, Priekules pagasts, Jaunarāji</t>
  </si>
  <si>
    <t>Salas novads, Salas pagasts, "Saules"</t>
  </si>
  <si>
    <t>Ērgļu novads, Sausnējas pagasts,"Graudiņi"</t>
  </si>
  <si>
    <t>Aglonas novads, Šķeltovas pagasts, "Staškeviču dzirnavas", uz Dubnas upes</t>
  </si>
  <si>
    <t>Limbažu novads, Skultes pagasts, uz Aģes upes</t>
  </si>
  <si>
    <t>Engures novads, Smārdes pagasts, "Šlokenbekas HES",  uz Slocenes upes</t>
  </si>
  <si>
    <t>Jēkabpils, Tvaika iela 7</t>
  </si>
  <si>
    <t>Rīga, "Daugavgrīva", Lēpju iela 4</t>
  </si>
  <si>
    <t>Alsungas novads, Alsunga, Pils iela 5, uz Kauliņas upes</t>
  </si>
  <si>
    <t>Dobeles novads, Annenieku pagasts, uz Bērzes upes</t>
  </si>
  <si>
    <t xml:space="preserve"> Amatas novads, Drabešu pagasts, "Kārļi", uz Amatas upes</t>
  </si>
  <si>
    <t>Saldus novads, Pampāļu pagasts,"Avoti", uz Zaņas upes</t>
  </si>
  <si>
    <t>Gulbenes novads, Tirzas pagasts, uzTirzas upes</t>
  </si>
  <si>
    <t>Amatas novads, Drabešu pagasts, uz Amatas upes</t>
  </si>
  <si>
    <t>Pārgaujas novads, Raiskuma pagasts, uz Lenčupes</t>
  </si>
  <si>
    <t>Tukuma novads,  Irlavas pagasts, "Bišpēteri", uz Abavas upes</t>
  </si>
  <si>
    <t>Valmieras novads, Kocēnu pagasts, "Brandeļi", uz Anuļas upes</t>
  </si>
  <si>
    <t>Pārgaujas novads, Straupes pagasts, Braslas zivjaudzētava, uz Braslas upes</t>
  </si>
  <si>
    <t>Mālpils novāds, "Smaidas", uz Mergupes</t>
  </si>
  <si>
    <t>Rēzeknes novads, Rikavas pagasts, Joksti, uz Rēzeknes upes</t>
  </si>
  <si>
    <t>Beverīnas novads, Trikātas pagasts, uz Abula upes</t>
  </si>
  <si>
    <t>Limbažu novads, Viļķenes pagasts, uz Dzirnupes</t>
  </si>
  <si>
    <t>Aglonas novads, Aglonas pagasts, "Lopotas", uz Tartaka upes</t>
  </si>
  <si>
    <t>Dobele, Skolas iela 2b, uz  Bērzes upes</t>
  </si>
  <si>
    <t>Skrundas novads, Nīkrāces pagasts, "Lankalni", uz Dzeldas upes</t>
  </si>
  <si>
    <t>Dobeles novads, Bērzes pagasts, uz Bērzes upes</t>
  </si>
  <si>
    <t>Tukuma novads, Sēmes pagasts, uz Lāčupes</t>
  </si>
  <si>
    <t>Aknīstes novads, Gārsenes pagasts, uz Dienvidsusējas upes</t>
  </si>
  <si>
    <t>Brocēnu novads,  Brocēni, "Dzirnavas", uz Cieceres upes</t>
  </si>
  <si>
    <t>Kocēnu novads, Dikļu pagasts, uz Gružupītes</t>
  </si>
  <si>
    <t>Krustpils novads, Kūku pagasts, uz Neretas upes</t>
  </si>
  <si>
    <t xml:space="preserve"> Ērgļu novads,  Ērgļi, Rīgas iela 14, uz Ogres upes</t>
  </si>
  <si>
    <t>Raunas novads,Drustu pagasts, uz Palsas upes</t>
  </si>
  <si>
    <t>Alūksnes novads, Jaunannas pagasts, uz Pededzes upes</t>
  </si>
  <si>
    <t>Smiltenes novads, Smiltenes pagasts, uz Abula upes</t>
  </si>
  <si>
    <t>Priekules novads, Bunkas pagasts,"Bunkas ūdensdzirnavas", uz Vārtājas upes</t>
  </si>
  <si>
    <t>Ventspils novads, Usmas  pagasts, uz Engures upes</t>
  </si>
  <si>
    <t>Kuldīgas novads, Vārmes pagasts, uz Šķēdes upes</t>
  </si>
  <si>
    <t>Kuldīgas novads,Vārmes pagasts, Šķēdes Dzirnavas, uz Šķēdes upes</t>
  </si>
  <si>
    <t>Ventspils novads, Ugāles pagasts, uz Engures upes</t>
  </si>
  <si>
    <t>Neretas novads, Mazzalves pagastā uz Dienvidsusējas upes</t>
  </si>
  <si>
    <t>GA-21, SIA, Zāģeru dzirnavu HES</t>
  </si>
  <si>
    <t>Priekuļu novads, Virgas pagast, uz Virgas upes</t>
  </si>
  <si>
    <t>Jaunpils novads, Jaunpils pagasts, "Bikstupes" uz Bikstupes</t>
  </si>
  <si>
    <t>Amatas novads, Jaunpils pagasts, uz Nedienas upe</t>
  </si>
  <si>
    <t>Smiltene, Abula iela 5, uz Abula upes</t>
  </si>
  <si>
    <t>Gulbenes novads, Rankas pagasts, "Ainavas", uz Vijates upes</t>
  </si>
  <si>
    <t>Gulbenes novads, Galgauskas pagasts uz Tirzas upes</t>
  </si>
  <si>
    <t xml:space="preserve"> Valkas novads, Blomas pagasts, uz Nigras upes</t>
  </si>
  <si>
    <t>Smiltene, Ezera iela 2, uz Abula upes</t>
  </si>
  <si>
    <t>Gulbenes novads, Rauskas pagasts, uz Gaujas upes</t>
  </si>
  <si>
    <t>Saldus novads, Nīgrandes pagasts, uz Loša upes</t>
  </si>
  <si>
    <t xml:space="preserve"> Aizkraukes novads,  Mazzalves pagasts, "Grīvnieki", uz Dienvidsusējas upes</t>
  </si>
  <si>
    <t>Iecavas novads, "Lejas ūdens dzirnavas", uz Iecavas upes</t>
  </si>
  <si>
    <t>Saldus novads, Ezeres pagasts, uz Ezeres upes</t>
  </si>
  <si>
    <t>Grobiņa, Pīlādžu iela 1,  uz Ālandes upes</t>
  </si>
  <si>
    <t>Apes novads, Apes lauku teritorija, "Grūbe", uz Vaidavas upe</t>
  </si>
  <si>
    <t>Skrīveri, Rīgas iela 6, uz Vijas upes</t>
  </si>
  <si>
    <t>Ropažu novads, Ropažu pagasts, uz Lielās Juglas upes</t>
  </si>
  <si>
    <t>Rūjiena, Pilskalna iela 8, uz Tebras upes</t>
  </si>
  <si>
    <t>Viļāni,  uz Maltas upes</t>
  </si>
  <si>
    <t>Tukuma novads, Džūlstes pagasts, "Mazkrāces", Džūkstes ūdens krātuve</t>
  </si>
  <si>
    <t>Valkas novads Vijciema pagasts, "Skripsti", uz Vijas upes</t>
  </si>
  <si>
    <t>Preiļu novads, Pelēču pagasts, uz Jāša upes</t>
  </si>
  <si>
    <t>Jaunpiebalgas novads, Jaunpiebalgas pagasts, uz Gaujas upes</t>
  </si>
  <si>
    <t>Smiltenes novads, Launkalnes pagasts, uz Rauzas upes</t>
  </si>
  <si>
    <t>Madonas novads, Ļaudonas pagasts, uz Svētupes</t>
  </si>
  <si>
    <t>Cesvaines novads, Cesvaines lauku terotorija, uz Kujas upes</t>
  </si>
  <si>
    <t>Valka, uz Pedeles upes</t>
  </si>
  <si>
    <t>Skrundas novads, Raņķu pagasts, Sudmalnieki, uz Ēnavas upes</t>
  </si>
  <si>
    <t>Preiļu novads, Aizkalnes pagasts, uz Jāša upes</t>
  </si>
  <si>
    <t>Jaunpiebalgas novads, Jaunpiebalgas pagastās, uz Gaujas upes</t>
  </si>
  <si>
    <t>Amatas novads, Nītaures pagasts, uz Mergupes</t>
  </si>
  <si>
    <t>Naukšēnu novads, Ķoņu pagasts, uz Rūjas upes</t>
  </si>
  <si>
    <t>Priekules novads, Bunkas pagasts, uz Vārtājas upes</t>
  </si>
  <si>
    <t>Talsu novads, Abavas pagasts, "Sendzirnavas", uz Virbupes</t>
  </si>
  <si>
    <t>Ciblas novads, Ciblas pagasts, uz Ludzas upes</t>
  </si>
  <si>
    <t>Rēzeknes novads, Stoļerovas pagasts, uz Rēzeknes upes</t>
  </si>
  <si>
    <t>Ludzas novads, Isnaudas pagasts, uz Ludzas upes</t>
  </si>
  <si>
    <t>Jelgavas novads, Vilces pagasts, uz Svētes upes</t>
  </si>
  <si>
    <t>Gulbenes novads, Lejasciema pagasts, "Paideri", uz Gaujas upes</t>
  </si>
  <si>
    <t>Saldus novads, Lutriņu pagasts, Pakuļi, uz  Cieceres upes</t>
  </si>
  <si>
    <t>Gulbenes novads, Lejasciema pagasts, uz Gaujas upes</t>
  </si>
  <si>
    <t>Beverīnas novads, Brenguļu pagasts, uz Abula upes</t>
  </si>
  <si>
    <t>Kuldīgas novads, Rendas pagasts, uz Īvandes upes</t>
  </si>
  <si>
    <t>Ikšķiles novads, Tīnūžu pagasts, uz  Mazās Juglas upes</t>
  </si>
  <si>
    <t>Līvānu novads,  uz Dubnas upes</t>
  </si>
  <si>
    <t>Aizputes novads, Kazdangas pagasts, uz Alokstes upes</t>
  </si>
  <si>
    <t>Rezeknes novads, Nagļu pagasts, Nagļi, uz Maltas upes</t>
  </si>
  <si>
    <t>Daugavpils novads, Ambeļu pagasts, "Dubeņecas dzirnavas", uz Dubnas upes</t>
  </si>
  <si>
    <t>Daugavpils novads, Ambeļu pagasts, "Upeskrasti", uz Dubnas upes</t>
  </si>
  <si>
    <t>Daugavpils novads, Ambeļu pagasts, "Kalna kļavas", uz Dubnas upes</t>
  </si>
  <si>
    <t>Tērvetes novads, Augstkalnes pagasts, "Gulbīši", uz Svētes upes</t>
  </si>
  <si>
    <t>Tērvetes novads, Tērvetes pagasts, uz Auces upes</t>
  </si>
  <si>
    <t>Jelgavas novads, Platones pagasts, "Viduskroģeri", uz Platones upes</t>
  </si>
  <si>
    <t>Rundāles novads, Rundāles pagasts, "Rundāles ūdensdzirnavas", uz Īslīces upes</t>
  </si>
  <si>
    <t>Jelgavas novads, Lielplatones pagasts, "Ziedlejas", uz Platones upes</t>
  </si>
  <si>
    <t>Neretas novads, Neretas pagasts,  uz Dienvidsusējas upes</t>
  </si>
  <si>
    <t>Ogres novads, Lēdmanes pagasts, uz Lobes upes</t>
  </si>
  <si>
    <t>Ogre, Brīvības iela 124/126, uz Ogres upes</t>
  </si>
  <si>
    <t>Talsu novads, Lībagu pagasts, uz Stendes upes</t>
  </si>
  <si>
    <t>Dundagas novads, Dundagas pagasts, "Pāce"  uz Pāces upes</t>
  </si>
  <si>
    <t>Smiltenes novads,  Palsmane,  uz Palsas upes</t>
  </si>
  <si>
    <t>Gulbenes novads,  Lejasciema pagasts, uz Gaujas upes</t>
  </si>
  <si>
    <t>Gulbenes novads, Rankas pagasts, uz Gaujas upes</t>
  </si>
  <si>
    <t>Smiltenes novads, Palsmanes pagasts, uz Šepkas upes</t>
  </si>
  <si>
    <t>Engures  novads, Engures pagasts, uz Kalnupes</t>
  </si>
  <si>
    <t>Talsu novads, Virbu pagasts, "Dzelzāmuri", uz Virbupes</t>
  </si>
  <si>
    <t>Skrundas novads, Nīkrāces pagasts, uz upes Šķērvelis</t>
  </si>
  <si>
    <t>Salas novads, Salas pagasts, uz Ziemeļsusējas upes</t>
  </si>
  <si>
    <t>Gulbene novads, Rankas pagasts, uz Gaujas upes</t>
  </si>
  <si>
    <t>Garkalnes novads, uz Tumšupes</t>
  </si>
  <si>
    <t>Mazsalacas novads, Ramatas pagasts, uz Ramatas upes</t>
  </si>
  <si>
    <t>Valkas novads, Pedele, uz Pedeles upes</t>
  </si>
  <si>
    <t>Pļaviņu novads, Aiviekstes pagasts, uz Aiviekstes upes</t>
  </si>
  <si>
    <t>Madonas novads, Ļaudonas pagasts,  Ļaudona, uz Svētupes</t>
  </si>
  <si>
    <t>Dobeles novads, Bikstu pagasts, uz Bērzes upes</t>
  </si>
  <si>
    <t>Gulbenes novads,  Lejasciema pagasts, uz Sudaliņas upes</t>
  </si>
  <si>
    <t>Skrundas novads, Nīkrāces pagasts, "Dzirnavas", uz Imala upes</t>
  </si>
  <si>
    <t>Mālpils novads, Mālpils pagasts, uz Sudas upe</t>
  </si>
  <si>
    <t>Valkas novads, Grundzāles pagasts, uz Vizlas upes</t>
  </si>
  <si>
    <t>Mālpils novads, Sidgunda, uz Lielās Juglas upes</t>
  </si>
  <si>
    <t>Saldus novads, Vadakstes pagasts, "Stari", uz Vadakstes upes</t>
  </si>
  <si>
    <t>Aizputes novads, Lažas pagasts, uz Alokstes upes</t>
  </si>
  <si>
    <t>Kuldīgas novads, Ēdoles pagasts, uz Vankas upes</t>
  </si>
  <si>
    <t>Kuldīgas novads, Padures pagasts,  uz Padures upes</t>
  </si>
  <si>
    <t>Skrundas novads, Rudbāržu pagasts, uz Kojas upes</t>
  </si>
  <si>
    <t>Jelgavas novads, Vilces pagasts, uz  Svētes upes</t>
  </si>
  <si>
    <t>Ērgļu novads, Sausnējas pagasts uz Ogres upes</t>
  </si>
  <si>
    <t>Pļaviņu novads, Aiviekstes pagasts, "Krievciema ūdensdzirnavas", uz Viesatas upes</t>
  </si>
  <si>
    <t>Vecpiebalgas novads, Inešu pagasts, uz Orisāres upes</t>
  </si>
  <si>
    <t>Jaunpils novads, Viesatas pagasts, uz Viesatas upes</t>
  </si>
  <si>
    <t>Talsu novads, Strazdu pagasts, uz Dzirnavupītes</t>
  </si>
  <si>
    <t>Saldus, "Dzirnavnieki", uz Cieceres upes</t>
  </si>
  <si>
    <t>Saldus novads, Zaņas pagasts, uz Zaņas upes</t>
  </si>
  <si>
    <t>Aizputes novads, Cīravas pagasts, uz Cepļupes</t>
  </si>
  <si>
    <t>Zilupe, Raiņa iela 27, uz Zilupes upes</t>
  </si>
  <si>
    <t>Ilūkste, uz Ilūkstes upes</t>
  </si>
  <si>
    <t>Ilūkstes novads, Šederas pagasts, uz Ilūkstes upes</t>
  </si>
  <si>
    <t>Krāslavas novads, Kaplavas pagasts, uz  Vileikas upes</t>
  </si>
  <si>
    <t>Grow Energy, SIA</t>
  </si>
  <si>
    <t>Zaļās enerģijas aģentūra, SIA</t>
  </si>
  <si>
    <t>AG-21, SIA, Stašķeviču dzirnavu HES</t>
  </si>
  <si>
    <t>"Bišpēteru" Tukuma raj. Islavas pag. ZS, Bišpēteru HES</t>
  </si>
  <si>
    <t xml:space="preserve">JEISKAS DZIRNAVAS, Valkas raj. Launkalnes pag. ZS, Jeiskas dzirnavu HES   </t>
  </si>
  <si>
    <t>KRĀCE, SIA, Augstāru HES</t>
  </si>
  <si>
    <t xml:space="preserve">KRĪGAĻU DZIRNAVAS, SIA, Krīgaļu dzirnavu HES            </t>
  </si>
  <si>
    <t>GROBIŅAS ZIEDI,  SIA, KES-3</t>
  </si>
  <si>
    <t>ETB, SIA, ETB 1</t>
  </si>
  <si>
    <t>GM, SIA, Tiltleju HES</t>
  </si>
  <si>
    <t>Olenergo, SIA</t>
  </si>
  <si>
    <t>DAILE AGRO, SIA</t>
  </si>
  <si>
    <t>Jelgavas novads, Glūdas pagasts, "Vecsmildziņas"</t>
  </si>
  <si>
    <t>Grobiņas novads, Medzes pagasts, Kapsēde, Čiekuru iela 3, "Dūmiņi"</t>
  </si>
  <si>
    <t>LIEPĀJAS ROKĀDE 2, SIA, Kapsēde</t>
  </si>
  <si>
    <t>LIEPĀJAS ROKĀDE 2, SIA, Robežnieki</t>
  </si>
  <si>
    <t>Raunas novads, Raunas pagasts, "Dzirnavas", uz Raunas upes</t>
  </si>
  <si>
    <t>GROBIŅAS ZIEDI, SIA, KES-1 (siltumnīca)</t>
  </si>
  <si>
    <t>GROBIŅAS ZIEDI, SIA, KES-2</t>
  </si>
  <si>
    <t xml:space="preserve">WINDAU, SIA           </t>
  </si>
  <si>
    <t>Grobiņas novads, Robežnieki, Liepu iela 1A, "Robežnieki"</t>
  </si>
  <si>
    <t>RIDEĻU DZIRNAVAS, SIA, Rideļu dzirnavu HES</t>
  </si>
  <si>
    <t>Saldus novads, Pampāļu pagasts, "Auniņi"</t>
  </si>
  <si>
    <t>Kuldīga, Stacijas iela 6</t>
  </si>
  <si>
    <t>Winergy</t>
  </si>
  <si>
    <t>BP Energy, SIA</t>
  </si>
  <si>
    <t>Gulbene, Miera iela 17</t>
  </si>
  <si>
    <t>BIOENINVEST, SIA</t>
  </si>
  <si>
    <t>PAMPĀĻI, SIA</t>
  </si>
  <si>
    <t>Siguldas novads, Allažu pagasts, "Krastmalas"</t>
  </si>
  <si>
    <t>Krimuldas novads, Lēdurgas pagasts, "Veckļaviņas"</t>
  </si>
  <si>
    <t>Mārupes siltumnīcas</t>
  </si>
  <si>
    <t>Nikrāces novads, Nīkrāces pagasts, Bērzkrogs, "Urbuļi"</t>
  </si>
  <si>
    <t>Naukšēnu novads, Naukšēnu pagasts, "Deltas"</t>
  </si>
  <si>
    <t>Enefit power &amp; Heat Valka, SIA</t>
  </si>
  <si>
    <t>Ilpeks, Greivuļu HES</t>
  </si>
  <si>
    <t>Ogres Bioenerģija, SIA</t>
  </si>
  <si>
    <t>Mārupes novads, Jaunmārupes ciems, Mazcenu aleja 41</t>
  </si>
  <si>
    <t>Rīga, Mārkalnes iela 1A</t>
  </si>
  <si>
    <t>Smiltenes novads, Launkalnes pagasts, "Ezeriņi"</t>
  </si>
  <si>
    <t>GRAANUL INVEST, SIA</t>
  </si>
  <si>
    <t>Madonas novads, Sarkaņu pagasts, Biksēre, uz Lībes upes</t>
  </si>
  <si>
    <t>B-energo, SIA, Silikātu iela 8</t>
  </si>
  <si>
    <t>B-Energo, SIA, 18.novembra iela 2</t>
  </si>
  <si>
    <t>Biosil, SIA, Silikātu iela 8</t>
  </si>
  <si>
    <t>Biosil, SIA,  18.novembra iela 2</t>
  </si>
  <si>
    <t>Dienvidlatgales īpašumi, SIA, 18.novembra iela 2</t>
  </si>
  <si>
    <t>Dienvidlatgales īpašumi, SIA, Silikātu iela 8</t>
  </si>
  <si>
    <t>RB Vidzeme,SIA, Silikātu iela 8</t>
  </si>
  <si>
    <t>RB Vidzeme, 18.novembra iela 2</t>
  </si>
  <si>
    <t>Lielvārdes Remte, Avotu iela 17</t>
  </si>
  <si>
    <t>Residence Energy, AS, "Katlumāja" Upeslejās</t>
  </si>
  <si>
    <t>Stopiņu novads, Upeslejas, "Katlumāja"</t>
  </si>
  <si>
    <t>Residence Energy, AS, "Katlumāja" Ulbrokā</t>
  </si>
  <si>
    <t>Auces novads, Auces pagasts, Bēne, uz Auces upes</t>
  </si>
  <si>
    <t>Lielvārdes Remte, Kauliņa aleja 16</t>
  </si>
  <si>
    <t>Residence Energy, AS, "Katlumāja" Sauriešos</t>
  </si>
  <si>
    <t>Ogre, Brīvības iela 116A</t>
  </si>
  <si>
    <t>Daugavpils, 18.novembra iela 2</t>
  </si>
  <si>
    <t>W.e.s. 1, SIA, Āpši, Alsungas nov.</t>
  </si>
  <si>
    <t>W.e.s.  5, SIA, Klapari, Alsungas nov.,</t>
  </si>
  <si>
    <t>W.e.s.  6, SIA,  Klapari, Alsungas nov.,</t>
  </si>
  <si>
    <t>W.e.s.  9, SIA, Pilarāji, Alsungas nov.,</t>
  </si>
  <si>
    <t>W.e.s. 10, SIA, Pilarāji, Alsungas nov.,</t>
  </si>
  <si>
    <t>W.e.s. 11, SIA, Pilarāji, Alsungas nov.,</t>
  </si>
  <si>
    <t>HS BĒNE, SIA, Bēnes dzirnavu HES</t>
  </si>
  <si>
    <t>W.e.s.  7, SIA, "Krustceles", Priekules nov.,</t>
  </si>
  <si>
    <t>W.e.s.  8, SIA, "Āpši", Alsungas nov.,</t>
  </si>
  <si>
    <t>W.e.s.  7, SIA, "Āpši", Alsungas nov.,</t>
  </si>
  <si>
    <t>W.e.s.  8, SIA, "Krustceles", Priekules nov.,</t>
  </si>
  <si>
    <t>Stopiņu novads, Saurieši, "Katlumāja"</t>
  </si>
  <si>
    <t>Daugavpils, Silikātu iela 8</t>
  </si>
  <si>
    <t>Lielvārde, Edgara Kauliņa aleja 16</t>
  </si>
  <si>
    <t>Alsungas novads, "Klapari"</t>
  </si>
  <si>
    <t>Alsungas novads, "Āpši"</t>
  </si>
  <si>
    <t>Alsungas novads, "Pilarāji"</t>
  </si>
  <si>
    <t>Dzirnas DLS, SIA</t>
  </si>
  <si>
    <t>SLUGAS, ZS</t>
  </si>
  <si>
    <t>VECOGRE, SIA , Emmas dzirnavu HES</t>
  </si>
  <si>
    <t>Lielvārde, Avotu iela 17</t>
  </si>
  <si>
    <t>Rēzeknes novads, Audriņu pagasts,Greivuļi, uz Rēzeknes upes</t>
  </si>
  <si>
    <t>Priekules novads, "Rogaiņi"</t>
  </si>
  <si>
    <t>Priekules novads, "Krustceles"</t>
  </si>
  <si>
    <t>W.e.s. 12, SIA, Pilarāji, Alsungas nov.,</t>
  </si>
  <si>
    <t>W.e.s. 13, SIA, "Pilarāji", Alsungas nov.,</t>
  </si>
  <si>
    <t>W.e.s. 3. SIA, "Rogaiņi", Priekules nov.,</t>
  </si>
  <si>
    <t>W.e.s. 2. SIA, "Rogaiņi", Priekules nov.,</t>
  </si>
  <si>
    <t>BIOPLUS, SIA</t>
  </si>
  <si>
    <t>Aglonas novads, Kastuļinas pagasts, Sopuškas, "Pakalni"</t>
  </si>
  <si>
    <t>LG LIESMA, SIA</t>
  </si>
  <si>
    <t>LIELMEŽOTNE, SIA</t>
  </si>
  <si>
    <t>LIEPĀJAS ENERĢIJA, SIA, Kaiju iela</t>
  </si>
  <si>
    <t>RTU ENERĢIJA</t>
  </si>
  <si>
    <t>W.e.s. 1, SIA, "Rogaiņi", Priekules nov.,</t>
  </si>
  <si>
    <t>Valka, Tālavas iela 70</t>
  </si>
  <si>
    <t>PATINA, SIA, Karvas HES</t>
  </si>
  <si>
    <t>Mālpils novads, Sidgunda, "Niedras"</t>
  </si>
  <si>
    <t>SIDGUNDAS BIO, SIA</t>
  </si>
  <si>
    <t>OLAINFARM ENERĢIJA, SIA</t>
  </si>
  <si>
    <t>Liepāja, Kaiju iela  33</t>
  </si>
  <si>
    <t>Bauskas novads, Mežotnes pagasts, "Mežotnes selekcija"</t>
  </si>
  <si>
    <t>Saldus, Kuldīgas iela 88A</t>
  </si>
  <si>
    <t>Rīga, Ķīpsalas iela 8b</t>
  </si>
  <si>
    <t>MBC Enerģija, SIA</t>
  </si>
  <si>
    <t>KULDĪGAS SILTUMTĪKLI, SIA</t>
  </si>
  <si>
    <t>SALDUS ENERĢIJA, SIA</t>
  </si>
  <si>
    <t>LIEPĀJAS ENERĢIJA, SIA, Tukuma iela 2a</t>
  </si>
  <si>
    <t>BIOPAB, SIA</t>
  </si>
  <si>
    <t xml:space="preserve">Alūksnes novads, Alsviķu pagasts, </t>
  </si>
  <si>
    <t>Rīga, Mūkusalas iela 41B</t>
  </si>
  <si>
    <t>Olaine,Rūpnīcu iela 5</t>
  </si>
  <si>
    <t>BERTULA PREMIUM, SIA</t>
  </si>
  <si>
    <t>Atbalsts uz saražoto kWh</t>
  </si>
  <si>
    <t>Nr. p.k.</t>
  </si>
  <si>
    <t>Uzstādītā jauda</t>
  </si>
  <si>
    <t>2012.gads kopā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</si>
  <si>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</si>
  <si>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</si>
  <si>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</si>
  <si>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</si>
  <si>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</si>
  <si>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</si>
  <si>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</si>
  <si>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</si>
  <si>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</si>
  <si>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</si>
  <si>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</si>
  <si>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</si>
  <si>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Sējas novads, "Jurku ferma"</t>
  </si>
  <si>
    <t>2012.gadā tīklā nodotās elektroenerģijas apjomi, iepirkums obligātā iepirkuma ietvaros</t>
  </si>
  <si>
    <t>Vidējā saistīto lietotāju apgādes iepirkuma tirgus cena</t>
  </si>
  <si>
    <t>Ventspils novads, Tārgales pagasts</t>
  </si>
  <si>
    <t>Rūjienas iela 5, Valka</t>
  </si>
  <si>
    <t>Madonas novads, Bērzaunes pagasts, Sauleskalns, Kārļa iela 1a</t>
  </si>
  <si>
    <t>Ražotājs, stacija</t>
  </si>
  <si>
    <t>Salaspils novads, Granītu 31</t>
  </si>
  <si>
    <t>Rīga, Viskaļu  16</t>
  </si>
  <si>
    <t>Ainažu pagasts, Salacgrīvas novads</t>
  </si>
  <si>
    <t>Latvenergo AS, Ainažu VES</t>
  </si>
  <si>
    <t>Latvenergo AS, Rīgas TEC-1</t>
  </si>
  <si>
    <t>Latvenergo AS, Rīgas TEC-2</t>
  </si>
  <si>
    <t>Aiviekstē, Kalsnavas pag., Madonas nov.</t>
  </si>
  <si>
    <t>Latvenergo AS, Aiviekstes HES</t>
  </si>
  <si>
    <t>1.1.</t>
  </si>
  <si>
    <t>1.2.</t>
  </si>
  <si>
    <t>2.1.</t>
  </si>
  <si>
    <t>2.2.</t>
  </si>
  <si>
    <t>3.1.</t>
  </si>
  <si>
    <t>3.2.</t>
  </si>
  <si>
    <t>4.1.</t>
  </si>
  <si>
    <t>4.2.</t>
  </si>
  <si>
    <t xml:space="preserve">Gāzes koģenerācijas stacijas, kuru elektriskā jauda nepārsniedz 4 MW kopā </t>
  </si>
  <si>
    <t xml:space="preserve">Gāzes koģenerācijas stacijas, kuru elektriskā jauda pārsniedz 4 MW kopā </t>
  </si>
  <si>
    <t>t.sk. enerģijas komponente [Ls/kWh]</t>
  </si>
  <si>
    <t>t.sk. jaudas komponente [t.Ls/MW]</t>
  </si>
  <si>
    <t xml:space="preserve">Atbalsts virs tirgus cenas </t>
  </si>
  <si>
    <t>Atbalsts virs tirgus cenas:</t>
  </si>
  <si>
    <t>Biogāzes stacijas kopā</t>
  </si>
  <si>
    <t>Vēja elektrostacijas kopā</t>
  </si>
  <si>
    <t>HES kopā</t>
  </si>
  <si>
    <t>Gāzes koģenerācijas stacijas, kuru elektriskā jauda pārsniedz 4 MW kopā</t>
  </si>
  <si>
    <t>Gāzes koģenerācijas stacijas, kuru elektriskā jauda nepārsniedz 4 MW kopā</t>
  </si>
  <si>
    <t>Viss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</si>
</sst>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b/>
      <u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/>
    <xf numFmtId="3" fontId="0" fillId="0" borderId="0" xfId="0" applyNumberFormat="1"/>
    <xf numFmtId="4" fontId="0" fillId="0" borderId="0" xfId="0" applyNumberFormat="1"/>
    <xf numFmtId="0" fontId="6" fillId="0" borderId="0" xfId="0" applyFont="1"/>
    <xf numFmtId="0" fontId="6" fillId="5" borderId="0" xfId="0" applyFont="1" applyFill="1"/>
    <xf numFmtId="0" fontId="0" fillId="4" borderId="0" xfId="0" applyFill="1" applyAlignment="1">
      <alignment horizontal="center" vertical="center"/>
    </xf>
    <xf numFmtId="0" fontId="0" fillId="0" borderId="9" xfId="0" applyBorder="1"/>
    <xf numFmtId="0" fontId="0" fillId="0" borderId="2" xfId="0" applyBorder="1"/>
    <xf numFmtId="0" fontId="0" fillId="0" borderId="0" xfId="0" applyBorder="1"/>
    <xf numFmtId="0" fontId="1" fillId="0" borderId="9" xfId="0" applyFont="1" applyBorder="1"/>
    <xf numFmtId="0" fontId="0" fillId="3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11" xfId="0" applyBorder="1"/>
    <xf numFmtId="3" fontId="0" fillId="0" borderId="14" xfId="0" applyNumberFormat="1" applyBorder="1" applyAlignment="1">
      <alignment horizontal="center" vertical="center"/>
    </xf>
    <xf numFmtId="0" fontId="2" fillId="0" borderId="7" xfId="0" applyFont="1" applyBorder="1"/>
    <xf numFmtId="0" fontId="2" fillId="0" borderId="14" xfId="0" applyFont="1" applyBorder="1"/>
    <xf numFmtId="0" fontId="3" fillId="2" borderId="7" xfId="0" applyFont="1" applyFill="1" applyBorder="1"/>
    <xf numFmtId="0" fontId="3" fillId="2" borderId="14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Fill="1" applyBorder="1"/>
    <xf numFmtId="0" fontId="1" fillId="0" borderId="2" xfId="0" applyFont="1" applyFill="1" applyBorder="1"/>
    <xf numFmtId="0" fontId="3" fillId="2" borderId="9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3" fillId="2" borderId="14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4" borderId="0" xfId="0" applyNumberFormat="1" applyFill="1" applyAlignment="1">
      <alignment horizontal="right" vertical="center"/>
    </xf>
    <xf numFmtId="4" fontId="0" fillId="4" borderId="0" xfId="0" applyNumberFormat="1" applyFill="1" applyAlignment="1">
      <alignment horizontal="right" vertical="center"/>
    </xf>
    <xf numFmtId="3" fontId="3" fillId="2" borderId="11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7" fillId="0" borderId="2" xfId="0" applyFont="1" applyFill="1" applyBorder="1"/>
    <xf numFmtId="164" fontId="3" fillId="2" borderId="7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164" fontId="0" fillId="3" borderId="9" xfId="0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right" vertical="center"/>
    </xf>
    <xf numFmtId="4" fontId="7" fillId="4" borderId="0" xfId="0" applyNumberFormat="1" applyFont="1" applyFill="1" applyAlignment="1">
      <alignment horizontal="right" vertical="center"/>
    </xf>
    <xf numFmtId="164" fontId="7" fillId="3" borderId="9" xfId="0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0" borderId="0" xfId="0" applyNumberFormat="1" applyFont="1"/>
    <xf numFmtId="4" fontId="7" fillId="0" borderId="1" xfId="0" applyNumberFormat="1" applyFont="1" applyBorder="1"/>
    <xf numFmtId="164" fontId="3" fillId="2" borderId="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7" fillId="2" borderId="2" xfId="0" applyFont="1" applyFill="1" applyBorder="1"/>
    <xf numFmtId="2" fontId="7" fillId="4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right"/>
    </xf>
    <xf numFmtId="0" fontId="3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3" fillId="5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370"/>
  <sheetViews>
    <sheetView showGridLines="0" tabSelected="1"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AH142" sqref="AH142"/>
    </sheetView>
  </sheetViews>
  <sheetFormatPr defaultRowHeight="12.75" x14ac:dyDescent="0.2"/>
  <cols>
    <col min="1" max="1" width="5" customWidth="1"/>
    <col min="2" max="2" width="69.140625" customWidth="1"/>
    <col min="3" max="3" width="13.85546875" style="2" bestFit="1" customWidth="1"/>
    <col min="4" max="4" width="58.85546875" customWidth="1"/>
    <col min="5" max="5" width="11.28515625" customWidth="1"/>
    <col min="6" max="6" width="14.28515625" style="41" customWidth="1"/>
    <col min="7" max="7" width="14.42578125" style="41" bestFit="1" customWidth="1"/>
    <col min="8" max="8" width="13.7109375" customWidth="1"/>
    <col min="9" max="9" width="16.5703125" customWidth="1"/>
    <col min="10" max="10" width="11.42578125" style="4" customWidth="1"/>
    <col min="11" max="11" width="13.28515625" style="5" customWidth="1"/>
    <col min="12" max="12" width="12" style="4" customWidth="1"/>
    <col min="13" max="13" width="13.7109375" style="5" customWidth="1"/>
    <col min="14" max="14" width="12.5703125" style="4" customWidth="1"/>
    <col min="15" max="15" width="13.42578125" style="5" customWidth="1"/>
    <col min="16" max="16" width="10.7109375" style="4" bestFit="1" customWidth="1"/>
    <col min="17" max="17" width="13.42578125" style="5" customWidth="1"/>
    <col min="18" max="18" width="10.7109375" style="4" bestFit="1" customWidth="1"/>
    <col min="19" max="19" width="14.140625" style="5" customWidth="1"/>
    <col min="20" max="20" width="10.7109375" style="4" bestFit="1" customWidth="1"/>
    <col min="21" max="21" width="13.42578125" style="5" customWidth="1"/>
    <col min="22" max="22" width="12.140625" style="4" customWidth="1"/>
    <col min="23" max="23" width="14.140625" style="5" customWidth="1"/>
    <col min="24" max="24" width="11.7109375" style="4" customWidth="1"/>
    <col min="25" max="25" width="13.85546875" style="5" customWidth="1"/>
    <col min="26" max="26" width="12.7109375" style="4" customWidth="1"/>
    <col min="27" max="27" width="13.7109375" style="5" customWidth="1"/>
    <col min="28" max="28" width="11.140625" style="4" bestFit="1" customWidth="1"/>
    <col min="29" max="29" width="12.7109375" style="5" bestFit="1" customWidth="1"/>
    <col min="30" max="30" width="11.140625" style="4" bestFit="1" customWidth="1"/>
    <col min="31" max="31" width="12.7109375" style="5" bestFit="1" customWidth="1"/>
    <col min="32" max="32" width="12.140625" style="4" customWidth="1"/>
    <col min="33" max="33" width="13.140625" style="5" customWidth="1"/>
  </cols>
  <sheetData>
    <row r="2" spans="1:79" ht="15.75" x14ac:dyDescent="0.25">
      <c r="B2" s="3" t="s">
        <v>638</v>
      </c>
    </row>
    <row r="3" spans="1:79" hidden="1" x14ac:dyDescent="0.2"/>
    <row r="4" spans="1:79" s="1" customFormat="1" ht="25.5" customHeight="1" x14ac:dyDescent="0.2">
      <c r="A4" s="96" t="s">
        <v>622</v>
      </c>
      <c r="B4" s="90" t="s">
        <v>643</v>
      </c>
      <c r="C4" s="96" t="s">
        <v>623</v>
      </c>
      <c r="D4" s="98" t="s">
        <v>39</v>
      </c>
      <c r="E4" s="100" t="s">
        <v>624</v>
      </c>
      <c r="F4" s="100"/>
      <c r="G4" s="100"/>
      <c r="H4" s="94" t="s">
        <v>621</v>
      </c>
      <c r="I4" s="94" t="s">
        <v>664</v>
      </c>
      <c r="J4" s="90" t="s">
        <v>625</v>
      </c>
      <c r="K4" s="91"/>
      <c r="L4" s="90" t="s">
        <v>626</v>
      </c>
      <c r="M4" s="91"/>
      <c r="N4" s="90" t="s">
        <v>627</v>
      </c>
      <c r="O4" s="91"/>
      <c r="P4" s="90" t="s">
        <v>628</v>
      </c>
      <c r="Q4" s="91"/>
      <c r="R4" s="90" t="s">
        <v>629</v>
      </c>
      <c r="S4" s="91"/>
      <c r="T4" s="90" t="s">
        <v>630</v>
      </c>
      <c r="U4" s="91"/>
      <c r="V4" s="90" t="s">
        <v>631</v>
      </c>
      <c r="W4" s="91"/>
      <c r="X4" s="90" t="s">
        <v>632</v>
      </c>
      <c r="Y4" s="91"/>
      <c r="Z4" s="90" t="s">
        <v>633</v>
      </c>
      <c r="AA4" s="91"/>
      <c r="AB4" s="90" t="s">
        <v>634</v>
      </c>
      <c r="AC4" s="91"/>
      <c r="AD4" s="90" t="s">
        <v>635</v>
      </c>
      <c r="AE4" s="91"/>
      <c r="AF4" s="90" t="s">
        <v>636</v>
      </c>
      <c r="AG4" s="91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79" s="1" customFormat="1" ht="42.75" customHeight="1" x14ac:dyDescent="0.2">
      <c r="A5" s="97"/>
      <c r="B5" s="92"/>
      <c r="C5" s="97"/>
      <c r="D5" s="99"/>
      <c r="E5" s="101"/>
      <c r="F5" s="101"/>
      <c r="G5" s="101"/>
      <c r="H5" s="95"/>
      <c r="I5" s="95"/>
      <c r="J5" s="92"/>
      <c r="K5" s="93"/>
      <c r="L5" s="92"/>
      <c r="M5" s="93"/>
      <c r="N5" s="92"/>
      <c r="O5" s="93"/>
      <c r="P5" s="92"/>
      <c r="Q5" s="93"/>
      <c r="R5" s="92"/>
      <c r="S5" s="93"/>
      <c r="T5" s="92"/>
      <c r="U5" s="93"/>
      <c r="V5" s="92"/>
      <c r="W5" s="93"/>
      <c r="X5" s="92"/>
      <c r="Y5" s="93"/>
      <c r="Z5" s="92"/>
      <c r="AA5" s="93"/>
      <c r="AB5" s="92"/>
      <c r="AC5" s="93"/>
      <c r="AD5" s="92"/>
      <c r="AE5" s="93"/>
      <c r="AF5" s="92"/>
      <c r="AG5" s="93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79" s="18" customFormat="1" x14ac:dyDescent="0.2">
      <c r="A6" s="14"/>
      <c r="B6" s="15"/>
      <c r="C6" s="14" t="s">
        <v>53</v>
      </c>
      <c r="D6" s="14"/>
      <c r="E6" s="16" t="s">
        <v>90</v>
      </c>
      <c r="F6" s="16" t="s">
        <v>91</v>
      </c>
      <c r="G6" s="16" t="s">
        <v>83</v>
      </c>
      <c r="H6" s="78" t="s">
        <v>90</v>
      </c>
      <c r="I6" s="79" t="s">
        <v>83</v>
      </c>
      <c r="J6" s="19" t="s">
        <v>91</v>
      </c>
      <c r="K6" s="17" t="s">
        <v>83</v>
      </c>
      <c r="L6" s="19" t="s">
        <v>91</v>
      </c>
      <c r="M6" s="17" t="s">
        <v>83</v>
      </c>
      <c r="N6" s="19" t="s">
        <v>91</v>
      </c>
      <c r="O6" s="17" t="s">
        <v>83</v>
      </c>
      <c r="P6" s="19" t="s">
        <v>91</v>
      </c>
      <c r="Q6" s="17" t="s">
        <v>83</v>
      </c>
      <c r="R6" s="19" t="s">
        <v>91</v>
      </c>
      <c r="S6" s="17" t="s">
        <v>83</v>
      </c>
      <c r="T6" s="19" t="s">
        <v>91</v>
      </c>
      <c r="U6" s="17" t="s">
        <v>83</v>
      </c>
      <c r="V6" s="19" t="s">
        <v>91</v>
      </c>
      <c r="W6" s="17" t="s">
        <v>83</v>
      </c>
      <c r="X6" s="19" t="s">
        <v>91</v>
      </c>
      <c r="Y6" s="17" t="s">
        <v>83</v>
      </c>
      <c r="Z6" s="19" t="s">
        <v>91</v>
      </c>
      <c r="AA6" s="17" t="s">
        <v>83</v>
      </c>
      <c r="AB6" s="19" t="s">
        <v>91</v>
      </c>
      <c r="AC6" s="17" t="s">
        <v>83</v>
      </c>
      <c r="AD6" s="19" t="s">
        <v>91</v>
      </c>
      <c r="AE6" s="17" t="s">
        <v>83</v>
      </c>
      <c r="AF6" s="19" t="s">
        <v>91</v>
      </c>
      <c r="AG6" s="17" t="s">
        <v>83</v>
      </c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79" x14ac:dyDescent="0.2">
      <c r="A7" s="9">
        <v>1</v>
      </c>
      <c r="B7" s="10" t="s">
        <v>144</v>
      </c>
      <c r="C7" s="27">
        <v>0.34399999999999997</v>
      </c>
      <c r="D7" s="9" t="s">
        <v>314</v>
      </c>
      <c r="E7" s="8">
        <f>ROUND(G7/F7,5)</f>
        <v>0.11706999999999999</v>
      </c>
      <c r="F7" s="42">
        <f>SUM(J7,L7,N7,P7,R7,T7,V7,X7,Z7,AB7,AD7,AF7,)</f>
        <v>1439756</v>
      </c>
      <c r="G7" s="43">
        <f>SUM(K7,M7,O7,Q7,S7,U7,W7,Y7,AA7,AC7,AE7,AG7)</f>
        <v>168555.45</v>
      </c>
      <c r="H7" s="13">
        <f t="shared" ref="H7:H38" si="0">E7-$C$361</f>
        <v>8.4269999999999984E-2</v>
      </c>
      <c r="I7" s="82">
        <f>H7*F7</f>
        <v>121328.23811999998</v>
      </c>
      <c r="J7" s="34">
        <v>228027</v>
      </c>
      <c r="K7" s="32">
        <v>25926.67</v>
      </c>
      <c r="L7" s="34">
        <v>214765</v>
      </c>
      <c r="M7" s="32">
        <v>24418.78</v>
      </c>
      <c r="N7" s="34">
        <v>228618</v>
      </c>
      <c r="O7" s="32">
        <v>25993.87</v>
      </c>
      <c r="P7" s="34">
        <v>181262</v>
      </c>
      <c r="Q7" s="32">
        <v>20609.490000000002</v>
      </c>
      <c r="R7" s="34">
        <v>0</v>
      </c>
      <c r="S7" s="32">
        <v>0</v>
      </c>
      <c r="T7" s="34">
        <v>0</v>
      </c>
      <c r="U7" s="32">
        <v>0</v>
      </c>
      <c r="V7" s="34">
        <v>1298</v>
      </c>
      <c r="W7" s="32">
        <v>158.32</v>
      </c>
      <c r="X7" s="34">
        <v>0</v>
      </c>
      <c r="Y7" s="32">
        <v>0</v>
      </c>
      <c r="Z7" s="34">
        <v>0</v>
      </c>
      <c r="AA7" s="32">
        <v>0</v>
      </c>
      <c r="AB7" s="34">
        <v>135522</v>
      </c>
      <c r="AC7" s="32">
        <v>16529.62</v>
      </c>
      <c r="AD7" s="34">
        <v>223854</v>
      </c>
      <c r="AE7" s="32">
        <v>27303.47</v>
      </c>
      <c r="AF7" s="34">
        <v>226410</v>
      </c>
      <c r="AG7" s="32">
        <v>27615.23</v>
      </c>
    </row>
    <row r="8" spans="1:79" x14ac:dyDescent="0.2">
      <c r="A8" s="9">
        <v>2</v>
      </c>
      <c r="B8" s="10" t="s">
        <v>14</v>
      </c>
      <c r="C8" s="27">
        <v>0.16500000000000001</v>
      </c>
      <c r="D8" s="9" t="s">
        <v>315</v>
      </c>
      <c r="E8" s="8">
        <f t="shared" ref="E8:E69" si="1">ROUND(G8/F8,5)</f>
        <v>0.12565999999999999</v>
      </c>
      <c r="F8" s="42">
        <f t="shared" ref="F8:G69" si="2">SUM(J8,L8,N8,P8,R8,T8,V8,X8,Z8,AB8,AD8,AF8)</f>
        <v>1002806</v>
      </c>
      <c r="G8" s="43">
        <f t="shared" si="2"/>
        <v>126010.12000000002</v>
      </c>
      <c r="H8" s="13">
        <f t="shared" si="0"/>
        <v>9.2859999999999998E-2</v>
      </c>
      <c r="I8" s="82">
        <f t="shared" ref="I8:I71" si="3">H8*F8</f>
        <v>93120.565159999998</v>
      </c>
      <c r="J8" s="34">
        <v>101097</v>
      </c>
      <c r="K8" s="32">
        <v>12216.56</v>
      </c>
      <c r="L8" s="34">
        <v>93951</v>
      </c>
      <c r="M8" s="32">
        <v>11353.04</v>
      </c>
      <c r="N8" s="34">
        <v>95804</v>
      </c>
      <c r="O8" s="32">
        <v>11576.96</v>
      </c>
      <c r="P8" s="34">
        <v>54269</v>
      </c>
      <c r="Q8" s="32">
        <v>6557.87</v>
      </c>
      <c r="R8" s="34">
        <v>30964</v>
      </c>
      <c r="S8" s="32">
        <v>3741.69</v>
      </c>
      <c r="T8" s="34">
        <v>77115</v>
      </c>
      <c r="U8" s="32">
        <v>9318.58</v>
      </c>
      <c r="V8" s="34">
        <v>74399</v>
      </c>
      <c r="W8" s="32">
        <v>9644.34</v>
      </c>
      <c r="X8" s="34">
        <v>76304</v>
      </c>
      <c r="Y8" s="32">
        <v>9891.2900000000009</v>
      </c>
      <c r="Z8" s="34">
        <v>82423</v>
      </c>
      <c r="AA8" s="32">
        <v>10684.49</v>
      </c>
      <c r="AB8" s="34">
        <v>105073</v>
      </c>
      <c r="AC8" s="32">
        <v>13620.61</v>
      </c>
      <c r="AD8" s="34">
        <v>104611</v>
      </c>
      <c r="AE8" s="32">
        <v>13560.72</v>
      </c>
      <c r="AF8" s="34">
        <v>106796</v>
      </c>
      <c r="AG8" s="32">
        <v>13843.97</v>
      </c>
    </row>
    <row r="9" spans="1:79" x14ac:dyDescent="0.2">
      <c r="A9" s="9">
        <v>3</v>
      </c>
      <c r="B9" s="10" t="s">
        <v>130</v>
      </c>
      <c r="C9" s="27">
        <v>0.315</v>
      </c>
      <c r="D9" s="9" t="s">
        <v>129</v>
      </c>
      <c r="E9" s="8">
        <f t="shared" si="1"/>
        <v>0.11756</v>
      </c>
      <c r="F9" s="42">
        <f t="shared" si="2"/>
        <v>1008185</v>
      </c>
      <c r="G9" s="43">
        <f t="shared" si="2"/>
        <v>118525.58</v>
      </c>
      <c r="H9" s="13">
        <f t="shared" si="0"/>
        <v>8.4760000000000002E-2</v>
      </c>
      <c r="I9" s="82">
        <f t="shared" si="3"/>
        <v>85453.760600000009</v>
      </c>
      <c r="J9" s="34">
        <v>128423</v>
      </c>
      <c r="K9" s="32">
        <v>14601.7</v>
      </c>
      <c r="L9" s="34">
        <v>206960</v>
      </c>
      <c r="M9" s="32">
        <v>23531.35</v>
      </c>
      <c r="N9" s="34">
        <v>68507</v>
      </c>
      <c r="O9" s="32">
        <v>7789.25</v>
      </c>
      <c r="P9" s="34">
        <v>133323</v>
      </c>
      <c r="Q9" s="32">
        <v>15158.83</v>
      </c>
      <c r="R9" s="34">
        <v>0</v>
      </c>
      <c r="S9" s="32">
        <v>0</v>
      </c>
      <c r="T9" s="34">
        <v>0</v>
      </c>
      <c r="U9" s="32">
        <v>0</v>
      </c>
      <c r="V9" s="34">
        <v>0</v>
      </c>
      <c r="W9" s="32">
        <v>0</v>
      </c>
      <c r="X9" s="34">
        <v>0</v>
      </c>
      <c r="Y9" s="32">
        <v>0</v>
      </c>
      <c r="Z9" s="34">
        <v>0</v>
      </c>
      <c r="AA9" s="32">
        <v>0</v>
      </c>
      <c r="AB9" s="34">
        <v>74755</v>
      </c>
      <c r="AC9" s="32">
        <v>9117.8700000000008</v>
      </c>
      <c r="AD9" s="34">
        <v>181773</v>
      </c>
      <c r="AE9" s="32">
        <v>22170.85</v>
      </c>
      <c r="AF9" s="34">
        <v>214444</v>
      </c>
      <c r="AG9" s="32">
        <v>26155.73</v>
      </c>
    </row>
    <row r="10" spans="1:79" x14ac:dyDescent="0.2">
      <c r="A10" s="9">
        <v>4</v>
      </c>
      <c r="B10" s="10" t="s">
        <v>137</v>
      </c>
      <c r="C10" s="27">
        <v>0.49</v>
      </c>
      <c r="D10" s="9" t="s">
        <v>316</v>
      </c>
      <c r="E10" s="8">
        <f t="shared" si="1"/>
        <v>0.11382</v>
      </c>
      <c r="F10" s="42">
        <f t="shared" si="2"/>
        <v>2143263</v>
      </c>
      <c r="G10" s="43">
        <f t="shared" si="2"/>
        <v>243955.87</v>
      </c>
      <c r="H10" s="13">
        <f t="shared" si="0"/>
        <v>8.1020000000000009E-2</v>
      </c>
      <c r="I10" s="82">
        <f t="shared" si="3"/>
        <v>173647.16826000001</v>
      </c>
      <c r="J10" s="34">
        <v>336218</v>
      </c>
      <c r="K10" s="32">
        <v>36708.28</v>
      </c>
      <c r="L10" s="34">
        <v>151064</v>
      </c>
      <c r="M10" s="32">
        <v>16493.169999999998</v>
      </c>
      <c r="N10" s="34">
        <v>58274</v>
      </c>
      <c r="O10" s="32">
        <v>6362.36</v>
      </c>
      <c r="P10" s="34">
        <v>237054</v>
      </c>
      <c r="Q10" s="32">
        <v>25881.56</v>
      </c>
      <c r="R10" s="34">
        <v>1738</v>
      </c>
      <c r="S10" s="32">
        <v>189.75</v>
      </c>
      <c r="T10" s="34">
        <v>105212</v>
      </c>
      <c r="U10" s="32">
        <v>11487.05</v>
      </c>
      <c r="V10" s="34">
        <v>175330</v>
      </c>
      <c r="W10" s="32">
        <v>20534.650000000001</v>
      </c>
      <c r="X10" s="34">
        <v>6381</v>
      </c>
      <c r="Y10" s="32">
        <v>747.34</v>
      </c>
      <c r="Z10" s="34">
        <v>197824</v>
      </c>
      <c r="AA10" s="32">
        <v>23169.15</v>
      </c>
      <c r="AB10" s="34">
        <v>269376</v>
      </c>
      <c r="AC10" s="32">
        <v>31549.32</v>
      </c>
      <c r="AD10" s="34">
        <v>289985</v>
      </c>
      <c r="AE10" s="32">
        <v>33963.040000000001</v>
      </c>
      <c r="AF10" s="34">
        <v>314807</v>
      </c>
      <c r="AG10" s="32">
        <v>36870.199999999997</v>
      </c>
    </row>
    <row r="11" spans="1:79" x14ac:dyDescent="0.2">
      <c r="A11" s="9">
        <v>5</v>
      </c>
      <c r="B11" s="10" t="s">
        <v>138</v>
      </c>
      <c r="C11" s="27">
        <v>0.33700000000000002</v>
      </c>
      <c r="D11" s="9" t="s">
        <v>317</v>
      </c>
      <c r="E11" s="8">
        <f t="shared" si="1"/>
        <v>0.11794</v>
      </c>
      <c r="F11" s="42">
        <f t="shared" si="2"/>
        <v>2094407</v>
      </c>
      <c r="G11" s="43">
        <f t="shared" si="2"/>
        <v>247018.15999999997</v>
      </c>
      <c r="H11" s="13">
        <f t="shared" si="0"/>
        <v>8.5139999999999993E-2</v>
      </c>
      <c r="I11" s="82">
        <f t="shared" si="3"/>
        <v>178317.81198</v>
      </c>
      <c r="J11" s="34">
        <v>206020</v>
      </c>
      <c r="K11" s="32">
        <v>23424.47</v>
      </c>
      <c r="L11" s="34">
        <v>196036</v>
      </c>
      <c r="M11" s="32">
        <v>22289.29</v>
      </c>
      <c r="N11" s="34">
        <v>190615</v>
      </c>
      <c r="O11" s="32">
        <v>21672.93</v>
      </c>
      <c r="P11" s="34">
        <v>173067</v>
      </c>
      <c r="Q11" s="32">
        <v>19677.72</v>
      </c>
      <c r="R11" s="34">
        <v>92006</v>
      </c>
      <c r="S11" s="32">
        <v>10461.08</v>
      </c>
      <c r="T11" s="34">
        <v>162409</v>
      </c>
      <c r="U11" s="32">
        <v>18465.900000000001</v>
      </c>
      <c r="V11" s="34">
        <v>133002</v>
      </c>
      <c r="W11" s="32">
        <v>16222.25</v>
      </c>
      <c r="X11" s="34">
        <v>155221</v>
      </c>
      <c r="Y11" s="32">
        <v>18932.310000000001</v>
      </c>
      <c r="Z11" s="34">
        <v>164481</v>
      </c>
      <c r="AA11" s="32">
        <v>20061.75</v>
      </c>
      <c r="AB11" s="34">
        <v>193878</v>
      </c>
      <c r="AC11" s="32">
        <v>23647.3</v>
      </c>
      <c r="AD11" s="34">
        <v>198521</v>
      </c>
      <c r="AE11" s="32">
        <v>24213.61</v>
      </c>
      <c r="AF11" s="34">
        <v>229151</v>
      </c>
      <c r="AG11" s="32">
        <v>27949.55</v>
      </c>
    </row>
    <row r="12" spans="1:79" x14ac:dyDescent="0.2">
      <c r="A12" s="9">
        <v>6</v>
      </c>
      <c r="B12" s="10" t="s">
        <v>65</v>
      </c>
      <c r="C12" s="27">
        <v>3.9</v>
      </c>
      <c r="D12" s="9" t="s">
        <v>79</v>
      </c>
      <c r="E12" s="8">
        <f t="shared" si="1"/>
        <v>9.5829999999999999E-2</v>
      </c>
      <c r="F12" s="42">
        <f t="shared" si="2"/>
        <v>27124522</v>
      </c>
      <c r="G12" s="43">
        <f t="shared" si="2"/>
        <v>2599213.04</v>
      </c>
      <c r="H12" s="13">
        <f t="shared" si="0"/>
        <v>6.3030000000000003E-2</v>
      </c>
      <c r="I12" s="82">
        <f t="shared" si="3"/>
        <v>1709658.6216600002</v>
      </c>
      <c r="J12" s="34">
        <v>1410930</v>
      </c>
      <c r="K12" s="32">
        <v>129960.76</v>
      </c>
      <c r="L12" s="34">
        <v>2048130</v>
      </c>
      <c r="M12" s="32">
        <v>188653.25</v>
      </c>
      <c r="N12" s="34">
        <v>2793720</v>
      </c>
      <c r="O12" s="32">
        <v>257329.55</v>
      </c>
      <c r="P12" s="34">
        <v>2520870</v>
      </c>
      <c r="Q12" s="32">
        <v>232197.34</v>
      </c>
      <c r="R12" s="34">
        <v>2083950</v>
      </c>
      <c r="S12" s="32">
        <v>191952.63</v>
      </c>
      <c r="T12" s="34">
        <v>1993080</v>
      </c>
      <c r="U12" s="32">
        <v>183582.6</v>
      </c>
      <c r="V12" s="34">
        <v>2198040</v>
      </c>
      <c r="W12" s="32">
        <v>217979.63</v>
      </c>
      <c r="X12" s="34">
        <v>2147930</v>
      </c>
      <c r="Y12" s="32">
        <v>213010.22</v>
      </c>
      <c r="Z12" s="34">
        <v>2063501</v>
      </c>
      <c r="AA12" s="32">
        <v>204637.39</v>
      </c>
      <c r="AB12" s="34">
        <v>2457609</v>
      </c>
      <c r="AC12" s="32">
        <v>243721.08</v>
      </c>
      <c r="AD12" s="34">
        <v>2709094</v>
      </c>
      <c r="AE12" s="32">
        <v>268660.84999999998</v>
      </c>
      <c r="AF12" s="34">
        <v>2697668</v>
      </c>
      <c r="AG12" s="32">
        <v>267527.74</v>
      </c>
    </row>
    <row r="13" spans="1:79" x14ac:dyDescent="0.2">
      <c r="A13" s="9">
        <v>7</v>
      </c>
      <c r="B13" s="10" t="s">
        <v>552</v>
      </c>
      <c r="C13" s="27">
        <v>0.99</v>
      </c>
      <c r="D13" s="9" t="s">
        <v>567</v>
      </c>
      <c r="E13" s="8">
        <f t="shared" si="1"/>
        <v>0.11007</v>
      </c>
      <c r="F13" s="42">
        <f t="shared" si="2"/>
        <v>3310148</v>
      </c>
      <c r="G13" s="43">
        <f t="shared" si="2"/>
        <v>364347.77</v>
      </c>
      <c r="H13" s="13">
        <f t="shared" si="0"/>
        <v>7.7270000000000005E-2</v>
      </c>
      <c r="I13" s="82">
        <f t="shared" si="3"/>
        <v>255775.13596000001</v>
      </c>
      <c r="J13" s="34">
        <v>0</v>
      </c>
      <c r="K13" s="32">
        <v>0</v>
      </c>
      <c r="L13" s="34">
        <v>0</v>
      </c>
      <c r="M13" s="32">
        <v>0</v>
      </c>
      <c r="N13" s="34">
        <v>0</v>
      </c>
      <c r="O13" s="32">
        <v>0</v>
      </c>
      <c r="P13" s="34">
        <v>66938</v>
      </c>
      <c r="Q13" s="32">
        <v>6165.66</v>
      </c>
      <c r="R13" s="34">
        <v>499752</v>
      </c>
      <c r="S13" s="32">
        <v>46036.3</v>
      </c>
      <c r="T13" s="34">
        <v>628</v>
      </c>
      <c r="U13" s="32">
        <v>66.61</v>
      </c>
      <c r="V13" s="34">
        <v>262148</v>
      </c>
      <c r="W13" s="32">
        <v>29827.200000000001</v>
      </c>
      <c r="X13" s="34">
        <v>0</v>
      </c>
      <c r="Y13" s="32">
        <v>0</v>
      </c>
      <c r="Z13" s="34">
        <v>404926</v>
      </c>
      <c r="AA13" s="32">
        <v>46072.480000000003</v>
      </c>
      <c r="AB13" s="34">
        <v>659257</v>
      </c>
      <c r="AC13" s="32">
        <v>75010.259999999995</v>
      </c>
      <c r="AD13" s="34">
        <v>693677</v>
      </c>
      <c r="AE13" s="32">
        <v>78926.570000000007</v>
      </c>
      <c r="AF13" s="34">
        <v>722822</v>
      </c>
      <c r="AG13" s="32">
        <v>82242.69</v>
      </c>
    </row>
    <row r="14" spans="1:79" x14ac:dyDescent="0.2">
      <c r="A14" s="9">
        <v>8</v>
      </c>
      <c r="B14" s="10" t="s">
        <v>551</v>
      </c>
      <c r="C14" s="27">
        <v>0.99</v>
      </c>
      <c r="D14" s="9" t="s">
        <v>580</v>
      </c>
      <c r="E14" s="8">
        <f t="shared" si="1"/>
        <v>0.11378000000000001</v>
      </c>
      <c r="F14" s="42">
        <f t="shared" si="2"/>
        <v>3478414</v>
      </c>
      <c r="G14" s="43">
        <f t="shared" si="2"/>
        <v>395771.86</v>
      </c>
      <c r="H14" s="13">
        <f t="shared" si="0"/>
        <v>8.0979999999999996E-2</v>
      </c>
      <c r="I14" s="82">
        <f t="shared" si="3"/>
        <v>281681.96571999998</v>
      </c>
      <c r="J14" s="34">
        <v>0</v>
      </c>
      <c r="K14" s="32">
        <v>0</v>
      </c>
      <c r="L14" s="34">
        <v>0</v>
      </c>
      <c r="M14" s="32">
        <v>0</v>
      </c>
      <c r="N14" s="34">
        <v>0</v>
      </c>
      <c r="O14" s="32">
        <v>0</v>
      </c>
      <c r="P14" s="34">
        <v>0</v>
      </c>
      <c r="Q14" s="32">
        <v>0</v>
      </c>
      <c r="R14" s="34">
        <v>0</v>
      </c>
      <c r="S14" s="32">
        <v>0</v>
      </c>
      <c r="T14" s="34">
        <v>271</v>
      </c>
      <c r="U14" s="32">
        <v>28.74</v>
      </c>
      <c r="V14" s="34">
        <v>471865</v>
      </c>
      <c r="W14" s="32">
        <v>53688.800000000003</v>
      </c>
      <c r="X14" s="34">
        <v>531802</v>
      </c>
      <c r="Y14" s="32">
        <v>60508.43</v>
      </c>
      <c r="Z14" s="34">
        <v>508676</v>
      </c>
      <c r="AA14" s="32">
        <v>57877.16</v>
      </c>
      <c r="AB14" s="34">
        <v>592603</v>
      </c>
      <c r="AC14" s="32">
        <v>67426.37</v>
      </c>
      <c r="AD14" s="34">
        <v>681113</v>
      </c>
      <c r="AE14" s="32">
        <v>77497.039999999994</v>
      </c>
      <c r="AF14" s="34">
        <v>692084</v>
      </c>
      <c r="AG14" s="32">
        <v>78745.320000000007</v>
      </c>
    </row>
    <row r="15" spans="1:79" x14ac:dyDescent="0.2">
      <c r="A15" s="9">
        <v>9</v>
      </c>
      <c r="B15" s="10" t="s">
        <v>554</v>
      </c>
      <c r="C15" s="27">
        <v>0.99</v>
      </c>
      <c r="D15" s="9" t="s">
        <v>567</v>
      </c>
      <c r="E15" s="8">
        <f t="shared" si="1"/>
        <v>0.11103</v>
      </c>
      <c r="F15" s="42">
        <f t="shared" si="2"/>
        <v>3987137</v>
      </c>
      <c r="G15" s="43">
        <f t="shared" si="2"/>
        <v>442704.02999999997</v>
      </c>
      <c r="H15" s="13">
        <f t="shared" si="0"/>
        <v>7.8229999999999994E-2</v>
      </c>
      <c r="I15" s="82">
        <f t="shared" si="3"/>
        <v>311913.72751</v>
      </c>
      <c r="J15" s="34">
        <v>0</v>
      </c>
      <c r="K15" s="32">
        <v>0</v>
      </c>
      <c r="L15" s="34">
        <v>0</v>
      </c>
      <c r="M15" s="32">
        <v>0</v>
      </c>
      <c r="N15" s="34">
        <v>0</v>
      </c>
      <c r="O15" s="32">
        <v>0</v>
      </c>
      <c r="P15" s="34">
        <v>162649</v>
      </c>
      <c r="Q15" s="32">
        <v>14981.6</v>
      </c>
      <c r="R15" s="34">
        <v>407390</v>
      </c>
      <c r="S15" s="32">
        <v>38928.949999999997</v>
      </c>
      <c r="T15" s="34">
        <v>509</v>
      </c>
      <c r="U15" s="32">
        <v>53.98</v>
      </c>
      <c r="V15" s="34">
        <v>376429</v>
      </c>
      <c r="W15" s="32">
        <v>42830.09</v>
      </c>
      <c r="X15" s="34">
        <v>607088</v>
      </c>
      <c r="Y15" s="32">
        <v>69074.47</v>
      </c>
      <c r="Z15" s="34">
        <v>532340</v>
      </c>
      <c r="AA15" s="32">
        <v>60569.65</v>
      </c>
      <c r="AB15" s="34">
        <v>538024</v>
      </c>
      <c r="AC15" s="32">
        <v>61216.37</v>
      </c>
      <c r="AD15" s="34">
        <v>666233</v>
      </c>
      <c r="AE15" s="32">
        <v>75803.990000000005</v>
      </c>
      <c r="AF15" s="34">
        <v>696475</v>
      </c>
      <c r="AG15" s="32">
        <v>79244.929999999993</v>
      </c>
    </row>
    <row r="16" spans="1:79" x14ac:dyDescent="0.2">
      <c r="A16" s="9">
        <v>10</v>
      </c>
      <c r="B16" s="10" t="s">
        <v>553</v>
      </c>
      <c r="C16" s="27">
        <v>0.99</v>
      </c>
      <c r="D16" s="9" t="s">
        <v>580</v>
      </c>
      <c r="E16" s="8">
        <f t="shared" si="1"/>
        <v>0.11378000000000001</v>
      </c>
      <c r="F16" s="42">
        <f t="shared" si="2"/>
        <v>3387331</v>
      </c>
      <c r="G16" s="43">
        <f t="shared" si="2"/>
        <v>385408.56</v>
      </c>
      <c r="H16" s="13">
        <f t="shared" si="0"/>
        <v>8.0979999999999996E-2</v>
      </c>
      <c r="I16" s="82">
        <f t="shared" si="3"/>
        <v>274306.06438</v>
      </c>
      <c r="J16" s="34">
        <v>0</v>
      </c>
      <c r="K16" s="32">
        <v>0</v>
      </c>
      <c r="L16" s="34">
        <v>0</v>
      </c>
      <c r="M16" s="32">
        <v>0</v>
      </c>
      <c r="N16" s="34">
        <v>0</v>
      </c>
      <c r="O16" s="32">
        <v>0</v>
      </c>
      <c r="P16" s="34">
        <v>0</v>
      </c>
      <c r="Q16" s="32">
        <v>0</v>
      </c>
      <c r="R16" s="34">
        <v>0</v>
      </c>
      <c r="S16" s="32">
        <v>0</v>
      </c>
      <c r="T16" s="34">
        <v>254</v>
      </c>
      <c r="U16" s="32">
        <v>26.94</v>
      </c>
      <c r="V16" s="34">
        <v>430558</v>
      </c>
      <c r="W16" s="32">
        <v>48988.89</v>
      </c>
      <c r="X16" s="34">
        <v>493876</v>
      </c>
      <c r="Y16" s="32">
        <v>56193.21</v>
      </c>
      <c r="Z16" s="34">
        <v>527486</v>
      </c>
      <c r="AA16" s="32">
        <v>60017.36</v>
      </c>
      <c r="AB16" s="34">
        <v>580927</v>
      </c>
      <c r="AC16" s="32">
        <v>66097.87</v>
      </c>
      <c r="AD16" s="34">
        <v>665957</v>
      </c>
      <c r="AE16" s="32">
        <v>75772.59</v>
      </c>
      <c r="AF16" s="34">
        <v>688273</v>
      </c>
      <c r="AG16" s="32">
        <v>78311.7</v>
      </c>
    </row>
    <row r="17" spans="1:33" x14ac:dyDescent="0.2">
      <c r="A17" s="9">
        <v>11</v>
      </c>
      <c r="B17" s="10" t="s">
        <v>158</v>
      </c>
      <c r="C17" s="27">
        <v>0.122</v>
      </c>
      <c r="D17" s="9" t="s">
        <v>88</v>
      </c>
      <c r="E17" s="8">
        <f t="shared" si="1"/>
        <v>0.12887000000000001</v>
      </c>
      <c r="F17" s="42">
        <f t="shared" si="2"/>
        <v>598967</v>
      </c>
      <c r="G17" s="43">
        <f t="shared" si="2"/>
        <v>77190.74000000002</v>
      </c>
      <c r="H17" s="13">
        <f t="shared" si="0"/>
        <v>9.6070000000000016E-2</v>
      </c>
      <c r="I17" s="82">
        <f t="shared" si="3"/>
        <v>57542.759690000014</v>
      </c>
      <c r="J17" s="34">
        <v>77821</v>
      </c>
      <c r="K17" s="32">
        <v>9631.1299999999992</v>
      </c>
      <c r="L17" s="34">
        <v>78836</v>
      </c>
      <c r="M17" s="32">
        <v>9756.74</v>
      </c>
      <c r="N17" s="34">
        <v>15391</v>
      </c>
      <c r="O17" s="32">
        <v>1904.79</v>
      </c>
      <c r="P17" s="34">
        <v>0</v>
      </c>
      <c r="Q17" s="32">
        <v>0</v>
      </c>
      <c r="R17" s="34">
        <v>35316</v>
      </c>
      <c r="S17" s="32">
        <v>4370.71</v>
      </c>
      <c r="T17" s="34">
        <v>51316</v>
      </c>
      <c r="U17" s="32">
        <v>6350.87</v>
      </c>
      <c r="V17" s="34">
        <v>46003</v>
      </c>
      <c r="W17" s="32">
        <v>6107.36</v>
      </c>
      <c r="X17" s="34">
        <v>48393</v>
      </c>
      <c r="Y17" s="32">
        <v>6424.65</v>
      </c>
      <c r="Z17" s="34">
        <v>51514</v>
      </c>
      <c r="AA17" s="32">
        <v>6839</v>
      </c>
      <c r="AB17" s="34">
        <v>78708</v>
      </c>
      <c r="AC17" s="32">
        <v>10449.27</v>
      </c>
      <c r="AD17" s="34">
        <v>38409</v>
      </c>
      <c r="AE17" s="32">
        <v>5099.18</v>
      </c>
      <c r="AF17" s="34">
        <v>77260</v>
      </c>
      <c r="AG17" s="32">
        <v>10257.040000000001</v>
      </c>
    </row>
    <row r="18" spans="1:33" x14ac:dyDescent="0.2">
      <c r="A18" s="9">
        <v>12</v>
      </c>
      <c r="B18" s="10" t="s">
        <v>159</v>
      </c>
      <c r="C18" s="27">
        <v>1.27</v>
      </c>
      <c r="D18" s="9" t="s">
        <v>87</v>
      </c>
      <c r="E18" s="8">
        <f t="shared" si="1"/>
        <v>9.9110000000000004E-2</v>
      </c>
      <c r="F18" s="42">
        <f t="shared" si="2"/>
        <v>1714194</v>
      </c>
      <c r="G18" s="43">
        <f t="shared" si="2"/>
        <v>169897.38000000003</v>
      </c>
      <c r="H18" s="13">
        <f t="shared" si="0"/>
        <v>6.6310000000000008E-2</v>
      </c>
      <c r="I18" s="82">
        <f t="shared" si="3"/>
        <v>113668.20414000002</v>
      </c>
      <c r="J18" s="34">
        <v>343586</v>
      </c>
      <c r="K18" s="32">
        <v>33946.300000000003</v>
      </c>
      <c r="L18" s="34">
        <v>344530</v>
      </c>
      <c r="M18" s="32">
        <v>34039.56</v>
      </c>
      <c r="N18" s="34">
        <v>355686</v>
      </c>
      <c r="O18" s="32">
        <v>35141.78</v>
      </c>
      <c r="P18" s="34">
        <v>351491</v>
      </c>
      <c r="Q18" s="32">
        <v>34727.31</v>
      </c>
      <c r="R18" s="34">
        <v>248133</v>
      </c>
      <c r="S18" s="32">
        <v>24515.54</v>
      </c>
      <c r="T18" s="34">
        <v>0</v>
      </c>
      <c r="U18" s="32">
        <v>0</v>
      </c>
      <c r="V18" s="34">
        <v>0</v>
      </c>
      <c r="W18" s="32">
        <v>0</v>
      </c>
      <c r="X18" s="34">
        <v>0</v>
      </c>
      <c r="Y18" s="32">
        <v>0</v>
      </c>
      <c r="Z18" s="34">
        <v>0</v>
      </c>
      <c r="AA18" s="32">
        <v>0</v>
      </c>
      <c r="AB18" s="34">
        <v>69583</v>
      </c>
      <c r="AC18" s="32">
        <v>7400.85</v>
      </c>
      <c r="AD18" s="34">
        <v>1185</v>
      </c>
      <c r="AE18" s="32">
        <v>126.04</v>
      </c>
      <c r="AF18" s="34">
        <v>0</v>
      </c>
      <c r="AG18" s="32">
        <v>0</v>
      </c>
    </row>
    <row r="19" spans="1:33" x14ac:dyDescent="0.2">
      <c r="A19" s="9">
        <v>13</v>
      </c>
      <c r="B19" s="10" t="s">
        <v>139</v>
      </c>
      <c r="C19" s="27">
        <v>0.6</v>
      </c>
      <c r="D19" s="9" t="s">
        <v>318</v>
      </c>
      <c r="E19" s="8">
        <f t="shared" si="1"/>
        <v>0.11319</v>
      </c>
      <c r="F19" s="42">
        <f t="shared" si="2"/>
        <v>4681915</v>
      </c>
      <c r="G19" s="43">
        <f t="shared" si="2"/>
        <v>529955.64</v>
      </c>
      <c r="H19" s="13">
        <f t="shared" si="0"/>
        <v>8.0389999999999989E-2</v>
      </c>
      <c r="I19" s="82">
        <f t="shared" si="3"/>
        <v>376379.14684999996</v>
      </c>
      <c r="J19" s="34">
        <v>374596</v>
      </c>
      <c r="K19" s="32">
        <v>40898.39</v>
      </c>
      <c r="L19" s="34">
        <v>359574</v>
      </c>
      <c r="M19" s="32">
        <v>39258.29</v>
      </c>
      <c r="N19" s="34">
        <v>389383</v>
      </c>
      <c r="O19" s="32">
        <v>42512.84</v>
      </c>
      <c r="P19" s="34">
        <v>392292</v>
      </c>
      <c r="Q19" s="32">
        <v>42830.44</v>
      </c>
      <c r="R19" s="34">
        <v>411107</v>
      </c>
      <c r="S19" s="32">
        <v>44884.66</v>
      </c>
      <c r="T19" s="34">
        <v>389200</v>
      </c>
      <c r="U19" s="32">
        <v>42492.86</v>
      </c>
      <c r="V19" s="34">
        <v>402255</v>
      </c>
      <c r="W19" s="32">
        <v>47112.11</v>
      </c>
      <c r="X19" s="34">
        <v>409641</v>
      </c>
      <c r="Y19" s="32">
        <v>47977.15</v>
      </c>
      <c r="Z19" s="34">
        <v>386878</v>
      </c>
      <c r="AA19" s="32">
        <v>45311.15</v>
      </c>
      <c r="AB19" s="34">
        <v>390532</v>
      </c>
      <c r="AC19" s="32">
        <v>45739.11</v>
      </c>
      <c r="AD19" s="34">
        <v>386906</v>
      </c>
      <c r="AE19" s="32">
        <v>45314.43</v>
      </c>
      <c r="AF19" s="34">
        <v>389551</v>
      </c>
      <c r="AG19" s="32">
        <v>45624.21</v>
      </c>
    </row>
    <row r="20" spans="1:33" x14ac:dyDescent="0.2">
      <c r="A20" s="9">
        <v>14</v>
      </c>
      <c r="B20" s="10" t="s">
        <v>160</v>
      </c>
      <c r="C20" s="27">
        <v>3.9</v>
      </c>
      <c r="D20" s="9" t="s">
        <v>319</v>
      </c>
      <c r="E20" s="8">
        <f t="shared" si="1"/>
        <v>9.4710000000000003E-2</v>
      </c>
      <c r="F20" s="42">
        <f t="shared" si="2"/>
        <v>14537236</v>
      </c>
      <c r="G20" s="43">
        <f t="shared" si="2"/>
        <v>1376826.0999999999</v>
      </c>
      <c r="H20" s="13">
        <f t="shared" si="0"/>
        <v>6.191E-2</v>
      </c>
      <c r="I20" s="82">
        <f t="shared" si="3"/>
        <v>900000.28075999999</v>
      </c>
      <c r="J20" s="34">
        <v>2535822</v>
      </c>
      <c r="K20" s="32">
        <v>233574.56</v>
      </c>
      <c r="L20" s="34">
        <v>2521674</v>
      </c>
      <c r="M20" s="32">
        <v>232271.39</v>
      </c>
      <c r="N20" s="34">
        <v>2483341</v>
      </c>
      <c r="O20" s="32">
        <v>228740.54</v>
      </c>
      <c r="P20" s="34">
        <v>1642107</v>
      </c>
      <c r="Q20" s="32">
        <v>151254.48000000001</v>
      </c>
      <c r="R20" s="34">
        <v>0</v>
      </c>
      <c r="S20" s="32">
        <v>0</v>
      </c>
      <c r="T20" s="34">
        <v>0</v>
      </c>
      <c r="U20" s="32">
        <v>0</v>
      </c>
      <c r="V20" s="34">
        <v>0</v>
      </c>
      <c r="W20" s="32">
        <v>0</v>
      </c>
      <c r="X20" s="34">
        <v>0</v>
      </c>
      <c r="Y20" s="32">
        <v>0</v>
      </c>
      <c r="Z20" s="34">
        <v>0</v>
      </c>
      <c r="AA20" s="32">
        <v>0</v>
      </c>
      <c r="AB20" s="34">
        <v>1043820</v>
      </c>
      <c r="AC20" s="32">
        <v>103515.63</v>
      </c>
      <c r="AD20" s="34">
        <v>1754574</v>
      </c>
      <c r="AE20" s="32">
        <v>174001.1</v>
      </c>
      <c r="AF20" s="34">
        <v>2555898</v>
      </c>
      <c r="AG20" s="32">
        <v>253468.4</v>
      </c>
    </row>
    <row r="21" spans="1:33" x14ac:dyDescent="0.2">
      <c r="A21" s="9">
        <v>15</v>
      </c>
      <c r="B21" s="10" t="s">
        <v>161</v>
      </c>
      <c r="C21" s="27">
        <v>0.6</v>
      </c>
      <c r="D21" s="9" t="s">
        <v>320</v>
      </c>
      <c r="E21" s="8">
        <f t="shared" si="1"/>
        <v>0.113</v>
      </c>
      <c r="F21" s="42">
        <f t="shared" si="2"/>
        <v>3780419</v>
      </c>
      <c r="G21" s="43">
        <f t="shared" si="2"/>
        <v>427168.72999999992</v>
      </c>
      <c r="H21" s="13">
        <f t="shared" si="0"/>
        <v>8.0199999999999994E-2</v>
      </c>
      <c r="I21" s="82">
        <f t="shared" si="3"/>
        <v>303189.60379999998</v>
      </c>
      <c r="J21" s="34">
        <v>394266</v>
      </c>
      <c r="K21" s="32">
        <v>43045.96</v>
      </c>
      <c r="L21" s="34">
        <v>371538</v>
      </c>
      <c r="M21" s="32">
        <v>40564.519999999997</v>
      </c>
      <c r="N21" s="34">
        <v>414186</v>
      </c>
      <c r="O21" s="32">
        <v>45220.83</v>
      </c>
      <c r="P21" s="34">
        <v>347905</v>
      </c>
      <c r="Q21" s="32">
        <v>37984.269999999997</v>
      </c>
      <c r="R21" s="34">
        <v>215773</v>
      </c>
      <c r="S21" s="32">
        <v>23558.1</v>
      </c>
      <c r="T21" s="34">
        <v>220306</v>
      </c>
      <c r="U21" s="32">
        <v>24053.01</v>
      </c>
      <c r="V21" s="34">
        <v>204904</v>
      </c>
      <c r="W21" s="32">
        <v>23998.36</v>
      </c>
      <c r="X21" s="34">
        <v>231479</v>
      </c>
      <c r="Y21" s="32">
        <v>27110.82</v>
      </c>
      <c r="Z21" s="34">
        <v>237796</v>
      </c>
      <c r="AA21" s="32">
        <v>27850.67</v>
      </c>
      <c r="AB21" s="34">
        <v>325724</v>
      </c>
      <c r="AC21" s="32">
        <v>38148.79</v>
      </c>
      <c r="AD21" s="34">
        <v>401659</v>
      </c>
      <c r="AE21" s="32">
        <v>47042.3</v>
      </c>
      <c r="AF21" s="34">
        <v>414883</v>
      </c>
      <c r="AG21" s="32">
        <v>48591.1</v>
      </c>
    </row>
    <row r="22" spans="1:33" x14ac:dyDescent="0.2">
      <c r="A22" s="9">
        <v>16</v>
      </c>
      <c r="B22" s="10" t="s">
        <v>162</v>
      </c>
      <c r="C22" s="27">
        <v>0.56999999999999995</v>
      </c>
      <c r="D22" s="9" t="s">
        <v>57</v>
      </c>
      <c r="E22" s="8">
        <f t="shared" si="1"/>
        <v>0.11282</v>
      </c>
      <c r="F22" s="42">
        <f t="shared" si="2"/>
        <v>3454110</v>
      </c>
      <c r="G22" s="43">
        <f t="shared" si="2"/>
        <v>389692.82999999996</v>
      </c>
      <c r="H22" s="13">
        <f t="shared" si="0"/>
        <v>8.0020000000000008E-2</v>
      </c>
      <c r="I22" s="82">
        <f t="shared" si="3"/>
        <v>276397.88220000005</v>
      </c>
      <c r="J22" s="34">
        <v>396286</v>
      </c>
      <c r="K22" s="32">
        <v>43266.51</v>
      </c>
      <c r="L22" s="34">
        <v>378226</v>
      </c>
      <c r="M22" s="32">
        <v>41294.71</v>
      </c>
      <c r="N22" s="34">
        <v>397364</v>
      </c>
      <c r="O22" s="32">
        <v>43384.2</v>
      </c>
      <c r="P22" s="34">
        <v>322076</v>
      </c>
      <c r="Q22" s="32">
        <v>35164.26</v>
      </c>
      <c r="R22" s="34">
        <v>200493</v>
      </c>
      <c r="S22" s="32">
        <v>21889.83</v>
      </c>
      <c r="T22" s="34">
        <v>176152</v>
      </c>
      <c r="U22" s="32">
        <v>19232.28</v>
      </c>
      <c r="V22" s="34">
        <v>166049</v>
      </c>
      <c r="W22" s="32">
        <v>19447.66</v>
      </c>
      <c r="X22" s="34">
        <v>168523</v>
      </c>
      <c r="Y22" s="32">
        <v>19737.41</v>
      </c>
      <c r="Z22" s="34">
        <v>177614</v>
      </c>
      <c r="AA22" s="32">
        <v>20802.150000000001</v>
      </c>
      <c r="AB22" s="34">
        <v>304366</v>
      </c>
      <c r="AC22" s="32">
        <v>35647.35</v>
      </c>
      <c r="AD22" s="34">
        <v>375381</v>
      </c>
      <c r="AE22" s="32">
        <v>43964.62</v>
      </c>
      <c r="AF22" s="34">
        <v>391580</v>
      </c>
      <c r="AG22" s="32">
        <v>45861.85</v>
      </c>
    </row>
    <row r="23" spans="1:33" x14ac:dyDescent="0.2">
      <c r="A23" s="9">
        <v>17</v>
      </c>
      <c r="B23" s="10" t="s">
        <v>163</v>
      </c>
      <c r="C23" s="27">
        <v>0.28499999999999998</v>
      </c>
      <c r="D23" s="9" t="s">
        <v>62</v>
      </c>
      <c r="E23" s="8">
        <f t="shared" si="1"/>
        <v>0.1173</v>
      </c>
      <c r="F23" s="42">
        <f t="shared" si="2"/>
        <v>1539764</v>
      </c>
      <c r="G23" s="43">
        <f t="shared" si="2"/>
        <v>180611.99999999994</v>
      </c>
      <c r="H23" s="13">
        <f t="shared" si="0"/>
        <v>8.4499999999999992E-2</v>
      </c>
      <c r="I23" s="82">
        <f t="shared" si="3"/>
        <v>130110.05799999999</v>
      </c>
      <c r="J23" s="34">
        <v>195079</v>
      </c>
      <c r="K23" s="32">
        <v>22180.48</v>
      </c>
      <c r="L23" s="34">
        <v>188884</v>
      </c>
      <c r="M23" s="32">
        <v>21476.11</v>
      </c>
      <c r="N23" s="34">
        <v>195144</v>
      </c>
      <c r="O23" s="32">
        <v>22187.87</v>
      </c>
      <c r="P23" s="34">
        <v>152922</v>
      </c>
      <c r="Q23" s="32">
        <v>17387.23</v>
      </c>
      <c r="R23" s="34">
        <v>73897</v>
      </c>
      <c r="S23" s="32">
        <v>8402.09</v>
      </c>
      <c r="T23" s="34">
        <v>63844</v>
      </c>
      <c r="U23" s="32">
        <v>7259.06</v>
      </c>
      <c r="V23" s="34">
        <v>39852</v>
      </c>
      <c r="W23" s="32">
        <v>4860.75</v>
      </c>
      <c r="X23" s="34">
        <v>48758</v>
      </c>
      <c r="Y23" s="32">
        <v>5947.01</v>
      </c>
      <c r="Z23" s="34">
        <v>59200</v>
      </c>
      <c r="AA23" s="32">
        <v>7220.62</v>
      </c>
      <c r="AB23" s="34">
        <v>138596</v>
      </c>
      <c r="AC23" s="32">
        <v>16904.55</v>
      </c>
      <c r="AD23" s="34">
        <v>188801</v>
      </c>
      <c r="AE23" s="32">
        <v>23028.06</v>
      </c>
      <c r="AF23" s="34">
        <v>194787</v>
      </c>
      <c r="AG23" s="32">
        <v>23758.17</v>
      </c>
    </row>
    <row r="24" spans="1:33" x14ac:dyDescent="0.2">
      <c r="A24" s="9">
        <v>18</v>
      </c>
      <c r="B24" s="10" t="s">
        <v>555</v>
      </c>
      <c r="C24" s="27">
        <v>0.99</v>
      </c>
      <c r="D24" s="9" t="s">
        <v>567</v>
      </c>
      <c r="E24" s="8">
        <f t="shared" si="1"/>
        <v>0.11128</v>
      </c>
      <c r="F24" s="42">
        <f t="shared" si="2"/>
        <v>4068373</v>
      </c>
      <c r="G24" s="43">
        <f t="shared" si="2"/>
        <v>452719.59</v>
      </c>
      <c r="H24" s="13">
        <f t="shared" si="0"/>
        <v>7.8479999999999994E-2</v>
      </c>
      <c r="I24" s="82">
        <f t="shared" si="3"/>
        <v>319285.91303999996</v>
      </c>
      <c r="J24" s="34">
        <v>0</v>
      </c>
      <c r="K24" s="32">
        <v>0</v>
      </c>
      <c r="L24" s="34">
        <v>0</v>
      </c>
      <c r="M24" s="32">
        <v>0</v>
      </c>
      <c r="N24" s="34">
        <v>0</v>
      </c>
      <c r="O24" s="32">
        <v>0</v>
      </c>
      <c r="P24" s="34">
        <v>86192</v>
      </c>
      <c r="Q24" s="32">
        <v>7939.15</v>
      </c>
      <c r="R24" s="34">
        <v>473309</v>
      </c>
      <c r="S24" s="32">
        <v>45546.27</v>
      </c>
      <c r="T24" s="34">
        <v>683</v>
      </c>
      <c r="U24" s="32">
        <v>72.44</v>
      </c>
      <c r="V24" s="34">
        <v>473792</v>
      </c>
      <c r="W24" s="32">
        <v>53908.05</v>
      </c>
      <c r="X24" s="34">
        <v>550798</v>
      </c>
      <c r="Y24" s="32">
        <v>62669.8</v>
      </c>
      <c r="Z24" s="34">
        <v>500591</v>
      </c>
      <c r="AA24" s="32">
        <v>56957.24</v>
      </c>
      <c r="AB24" s="34">
        <v>570911</v>
      </c>
      <c r="AC24" s="32">
        <v>64958.25</v>
      </c>
      <c r="AD24" s="34">
        <v>690985</v>
      </c>
      <c r="AE24" s="32">
        <v>78620.27</v>
      </c>
      <c r="AF24" s="34">
        <v>721112</v>
      </c>
      <c r="AG24" s="32">
        <v>82048.12</v>
      </c>
    </row>
    <row r="25" spans="1:33" x14ac:dyDescent="0.2">
      <c r="A25" s="9">
        <v>19</v>
      </c>
      <c r="B25" s="10" t="s">
        <v>556</v>
      </c>
      <c r="C25" s="27">
        <v>0.99</v>
      </c>
      <c r="D25" s="9" t="s">
        <v>580</v>
      </c>
      <c r="E25" s="8">
        <f t="shared" si="1"/>
        <v>0.11378000000000001</v>
      </c>
      <c r="F25" s="42">
        <f t="shared" si="2"/>
        <v>3469554</v>
      </c>
      <c r="G25" s="43">
        <f t="shared" si="2"/>
        <v>394763.22000000003</v>
      </c>
      <c r="H25" s="13">
        <f t="shared" si="0"/>
        <v>8.0979999999999996E-2</v>
      </c>
      <c r="I25" s="82">
        <f t="shared" si="3"/>
        <v>280964.48291999998</v>
      </c>
      <c r="J25" s="34">
        <v>0</v>
      </c>
      <c r="K25" s="32">
        <v>0</v>
      </c>
      <c r="L25" s="34">
        <v>0</v>
      </c>
      <c r="M25" s="32">
        <v>0</v>
      </c>
      <c r="N25" s="34">
        <v>0</v>
      </c>
      <c r="O25" s="32">
        <v>0</v>
      </c>
      <c r="P25" s="34">
        <v>0</v>
      </c>
      <c r="Q25" s="32">
        <v>0</v>
      </c>
      <c r="R25" s="34">
        <v>0</v>
      </c>
      <c r="S25" s="32">
        <v>0</v>
      </c>
      <c r="T25" s="34">
        <v>339</v>
      </c>
      <c r="U25" s="32">
        <v>35.950000000000003</v>
      </c>
      <c r="V25" s="34">
        <v>441836</v>
      </c>
      <c r="W25" s="32">
        <v>50272.1</v>
      </c>
      <c r="X25" s="34">
        <v>535781</v>
      </c>
      <c r="Y25" s="32">
        <v>60961.16</v>
      </c>
      <c r="Z25" s="34">
        <v>506678</v>
      </c>
      <c r="AA25" s="32">
        <v>57649.82</v>
      </c>
      <c r="AB25" s="34">
        <v>616305</v>
      </c>
      <c r="AC25" s="32">
        <v>70123.179999999993</v>
      </c>
      <c r="AD25" s="34">
        <v>688598</v>
      </c>
      <c r="AE25" s="32">
        <v>78348.679999999993</v>
      </c>
      <c r="AF25" s="34">
        <v>680017</v>
      </c>
      <c r="AG25" s="32">
        <v>77372.33</v>
      </c>
    </row>
    <row r="26" spans="1:33" x14ac:dyDescent="0.2">
      <c r="A26" s="9">
        <v>20</v>
      </c>
      <c r="B26" s="10" t="s">
        <v>145</v>
      </c>
      <c r="C26" s="27">
        <v>1.5</v>
      </c>
      <c r="D26" s="9" t="s">
        <v>67</v>
      </c>
      <c r="E26" s="8">
        <f t="shared" si="1"/>
        <v>0.10636</v>
      </c>
      <c r="F26" s="42">
        <f t="shared" si="2"/>
        <v>4165126</v>
      </c>
      <c r="G26" s="43">
        <f t="shared" si="2"/>
        <v>443002.80000000005</v>
      </c>
      <c r="H26" s="13">
        <f t="shared" si="0"/>
        <v>7.3559999999999987E-2</v>
      </c>
      <c r="I26" s="82">
        <f t="shared" si="3"/>
        <v>306386.66855999996</v>
      </c>
      <c r="J26" s="34">
        <v>0</v>
      </c>
      <c r="K26" s="32">
        <v>0</v>
      </c>
      <c r="L26" s="34">
        <v>0</v>
      </c>
      <c r="M26" s="32">
        <v>0</v>
      </c>
      <c r="N26" s="34">
        <v>0</v>
      </c>
      <c r="O26" s="32">
        <v>0</v>
      </c>
      <c r="P26" s="34">
        <v>0</v>
      </c>
      <c r="Q26" s="32">
        <v>0</v>
      </c>
      <c r="R26" s="34">
        <v>0</v>
      </c>
      <c r="S26" s="32">
        <v>0</v>
      </c>
      <c r="T26" s="34">
        <v>0</v>
      </c>
      <c r="U26" s="32">
        <v>0</v>
      </c>
      <c r="V26" s="34">
        <v>331839</v>
      </c>
      <c r="W26" s="32">
        <v>35294.400000000001</v>
      </c>
      <c r="X26" s="34">
        <v>521306</v>
      </c>
      <c r="Y26" s="32">
        <v>55446.11</v>
      </c>
      <c r="Z26" s="34">
        <v>745601</v>
      </c>
      <c r="AA26" s="32">
        <v>79302.12</v>
      </c>
      <c r="AB26" s="34">
        <v>904406</v>
      </c>
      <c r="AC26" s="32">
        <v>96192.62</v>
      </c>
      <c r="AD26" s="34">
        <v>823178</v>
      </c>
      <c r="AE26" s="32">
        <v>87553.21</v>
      </c>
      <c r="AF26" s="34">
        <v>838796</v>
      </c>
      <c r="AG26" s="32">
        <v>89214.34</v>
      </c>
    </row>
    <row r="27" spans="1:33" x14ac:dyDescent="0.2">
      <c r="A27" s="9">
        <v>21</v>
      </c>
      <c r="B27" s="10" t="s">
        <v>164</v>
      </c>
      <c r="C27" s="27">
        <v>0.47199999999999998</v>
      </c>
      <c r="D27" s="9" t="s">
        <v>92</v>
      </c>
      <c r="E27" s="8">
        <f t="shared" si="1"/>
        <v>0.11294999999999999</v>
      </c>
      <c r="F27" s="42">
        <f t="shared" si="2"/>
        <v>2085808</v>
      </c>
      <c r="G27" s="43">
        <f t="shared" si="2"/>
        <v>235601.30999999997</v>
      </c>
      <c r="H27" s="13">
        <f t="shared" si="0"/>
        <v>8.0149999999999999E-2</v>
      </c>
      <c r="I27" s="82">
        <f t="shared" si="3"/>
        <v>167177.51120000001</v>
      </c>
      <c r="J27" s="34">
        <v>219742</v>
      </c>
      <c r="K27" s="32">
        <v>23991.43</v>
      </c>
      <c r="L27" s="34">
        <v>203940</v>
      </c>
      <c r="M27" s="32">
        <v>22266.17</v>
      </c>
      <c r="N27" s="34">
        <v>199290</v>
      </c>
      <c r="O27" s="32">
        <v>21758.48</v>
      </c>
      <c r="P27" s="34">
        <v>189626</v>
      </c>
      <c r="Q27" s="32">
        <v>20703.37</v>
      </c>
      <c r="R27" s="34">
        <v>140137</v>
      </c>
      <c r="S27" s="32">
        <v>15300.16</v>
      </c>
      <c r="T27" s="34">
        <v>141538</v>
      </c>
      <c r="U27" s="32">
        <v>15453.12</v>
      </c>
      <c r="V27" s="34">
        <v>102982</v>
      </c>
      <c r="W27" s="32">
        <v>12061.25</v>
      </c>
      <c r="X27" s="34">
        <v>127412</v>
      </c>
      <c r="Y27" s="32">
        <v>14922.49</v>
      </c>
      <c r="Z27" s="34">
        <v>135630</v>
      </c>
      <c r="AA27" s="32">
        <v>15884.99</v>
      </c>
      <c r="AB27" s="34">
        <v>198920</v>
      </c>
      <c r="AC27" s="32">
        <v>23297.51</v>
      </c>
      <c r="AD27" s="34">
        <v>208708</v>
      </c>
      <c r="AE27" s="32">
        <v>24443.88</v>
      </c>
      <c r="AF27" s="34">
        <v>217883</v>
      </c>
      <c r="AG27" s="32">
        <v>25518.46</v>
      </c>
    </row>
    <row r="28" spans="1:33" x14ac:dyDescent="0.2">
      <c r="A28" s="9">
        <v>22</v>
      </c>
      <c r="B28" s="10" t="s">
        <v>165</v>
      </c>
      <c r="C28" s="27">
        <v>0.2</v>
      </c>
      <c r="D28" s="9" t="s">
        <v>40</v>
      </c>
      <c r="E28" s="8">
        <f t="shared" si="1"/>
        <v>0.12084</v>
      </c>
      <c r="F28" s="42">
        <f t="shared" si="2"/>
        <v>96095</v>
      </c>
      <c r="G28" s="43">
        <f t="shared" si="2"/>
        <v>11612.12</v>
      </c>
      <c r="H28" s="13">
        <f t="shared" si="0"/>
        <v>8.8040000000000007E-2</v>
      </c>
      <c r="I28" s="82">
        <f t="shared" si="3"/>
        <v>8460.2038000000011</v>
      </c>
      <c r="J28" s="34">
        <v>79671</v>
      </c>
      <c r="K28" s="32">
        <v>9627.44</v>
      </c>
      <c r="L28" s="34">
        <v>11927</v>
      </c>
      <c r="M28" s="32">
        <v>1441.26</v>
      </c>
      <c r="N28" s="34">
        <v>4497</v>
      </c>
      <c r="O28" s="32">
        <v>543.41999999999996</v>
      </c>
      <c r="P28" s="34">
        <v>0</v>
      </c>
      <c r="Q28" s="32">
        <v>0</v>
      </c>
      <c r="R28" s="34">
        <v>0</v>
      </c>
      <c r="S28" s="32">
        <v>0</v>
      </c>
      <c r="T28" s="34">
        <v>0</v>
      </c>
      <c r="U28" s="32">
        <v>0</v>
      </c>
      <c r="V28" s="34">
        <v>0</v>
      </c>
      <c r="W28" s="32">
        <v>0</v>
      </c>
      <c r="X28" s="34">
        <v>0</v>
      </c>
      <c r="Y28" s="32">
        <v>0</v>
      </c>
      <c r="Z28" s="34">
        <v>0</v>
      </c>
      <c r="AA28" s="32">
        <v>0</v>
      </c>
      <c r="AB28" s="34">
        <v>0</v>
      </c>
      <c r="AC28" s="32">
        <v>0</v>
      </c>
      <c r="AD28" s="34">
        <v>0</v>
      </c>
      <c r="AE28" s="32">
        <v>0</v>
      </c>
      <c r="AF28" s="34">
        <v>0</v>
      </c>
      <c r="AG28" s="32">
        <v>0</v>
      </c>
    </row>
    <row r="29" spans="1:33" x14ac:dyDescent="0.2">
      <c r="A29" s="9">
        <v>23</v>
      </c>
      <c r="B29" s="10" t="s">
        <v>84</v>
      </c>
      <c r="C29" s="27">
        <v>2.7</v>
      </c>
      <c r="D29" s="9" t="s">
        <v>35</v>
      </c>
      <c r="E29" s="8">
        <f t="shared" si="1"/>
        <v>9.7170000000000006E-2</v>
      </c>
      <c r="F29" s="42">
        <f t="shared" si="2"/>
        <v>14902740</v>
      </c>
      <c r="G29" s="43">
        <f t="shared" si="2"/>
        <v>1448153.7</v>
      </c>
      <c r="H29" s="13">
        <f t="shared" si="0"/>
        <v>6.4370000000000011E-2</v>
      </c>
      <c r="I29" s="82">
        <f t="shared" si="3"/>
        <v>959289.37380000018</v>
      </c>
      <c r="J29" s="34">
        <v>1356960</v>
      </c>
      <c r="K29" s="32">
        <v>127201.43</v>
      </c>
      <c r="L29" s="34">
        <v>1264200</v>
      </c>
      <c r="M29" s="32">
        <v>118506.11</v>
      </c>
      <c r="N29" s="34">
        <v>1300140</v>
      </c>
      <c r="O29" s="32">
        <v>121875.12</v>
      </c>
      <c r="P29" s="34">
        <v>1370760</v>
      </c>
      <c r="Q29" s="32">
        <v>128495.03999999999</v>
      </c>
      <c r="R29" s="34">
        <v>1362000</v>
      </c>
      <c r="S29" s="32">
        <v>127673.88</v>
      </c>
      <c r="T29" s="34">
        <v>1121820</v>
      </c>
      <c r="U29" s="32">
        <v>105159.41</v>
      </c>
      <c r="V29" s="34">
        <v>1105260</v>
      </c>
      <c r="W29" s="32">
        <v>111542.84</v>
      </c>
      <c r="X29" s="34">
        <v>835620</v>
      </c>
      <c r="Y29" s="32">
        <v>84330.77</v>
      </c>
      <c r="Z29" s="34">
        <v>1117020</v>
      </c>
      <c r="AA29" s="32">
        <v>112729.66</v>
      </c>
      <c r="AB29" s="34">
        <v>1342620</v>
      </c>
      <c r="AC29" s="32">
        <v>135497.21</v>
      </c>
      <c r="AD29" s="34">
        <v>1373880</v>
      </c>
      <c r="AE29" s="32">
        <v>138651.97</v>
      </c>
      <c r="AF29" s="34">
        <v>1352460</v>
      </c>
      <c r="AG29" s="32">
        <v>136490.26</v>
      </c>
    </row>
    <row r="30" spans="1:33" x14ac:dyDescent="0.2">
      <c r="A30" s="9">
        <v>24</v>
      </c>
      <c r="B30" s="10" t="s">
        <v>85</v>
      </c>
      <c r="C30" s="27">
        <v>3.9</v>
      </c>
      <c r="D30" s="9" t="s">
        <v>79</v>
      </c>
      <c r="E30" s="8">
        <f t="shared" si="1"/>
        <v>9.5469999999999999E-2</v>
      </c>
      <c r="F30" s="42">
        <f t="shared" si="2"/>
        <v>28963352</v>
      </c>
      <c r="G30" s="43">
        <f t="shared" si="2"/>
        <v>2764986.4699999997</v>
      </c>
      <c r="H30" s="13">
        <f t="shared" si="0"/>
        <v>6.2670000000000003E-2</v>
      </c>
      <c r="I30" s="82">
        <f t="shared" si="3"/>
        <v>1815133.2698400002</v>
      </c>
      <c r="J30" s="34">
        <v>2812446</v>
      </c>
      <c r="K30" s="32">
        <v>259054.4</v>
      </c>
      <c r="L30" s="34">
        <v>2629560</v>
      </c>
      <c r="M30" s="32">
        <v>242208.77</v>
      </c>
      <c r="N30" s="34">
        <v>2807031</v>
      </c>
      <c r="O30" s="32">
        <v>258555.63</v>
      </c>
      <c r="P30" s="34">
        <v>2580030</v>
      </c>
      <c r="Q30" s="32">
        <v>237646.56</v>
      </c>
      <c r="R30" s="34">
        <v>2547417</v>
      </c>
      <c r="S30" s="32">
        <v>234642.58</v>
      </c>
      <c r="T30" s="34">
        <v>1823112</v>
      </c>
      <c r="U30" s="32">
        <v>167926.85</v>
      </c>
      <c r="V30" s="34">
        <v>1440531</v>
      </c>
      <c r="W30" s="32">
        <v>142857.46</v>
      </c>
      <c r="X30" s="34">
        <v>1806635</v>
      </c>
      <c r="Y30" s="32">
        <v>179163.99</v>
      </c>
      <c r="Z30" s="34">
        <v>2386232</v>
      </c>
      <c r="AA30" s="32">
        <v>236642.63</v>
      </c>
      <c r="AB30" s="34">
        <v>2693303</v>
      </c>
      <c r="AC30" s="32">
        <v>267094.86</v>
      </c>
      <c r="AD30" s="34">
        <v>2750731</v>
      </c>
      <c r="AE30" s="32">
        <v>272789.99</v>
      </c>
      <c r="AF30" s="34">
        <v>2686324</v>
      </c>
      <c r="AG30" s="32">
        <v>266402.75</v>
      </c>
    </row>
    <row r="31" spans="1:33" x14ac:dyDescent="0.2">
      <c r="A31" s="9">
        <v>25</v>
      </c>
      <c r="B31" s="10" t="s">
        <v>166</v>
      </c>
      <c r="C31" s="27">
        <v>0.14000000000000001</v>
      </c>
      <c r="D31" s="9" t="s">
        <v>37</v>
      </c>
      <c r="E31" s="8">
        <f t="shared" si="1"/>
        <v>0.12834000000000001</v>
      </c>
      <c r="F31" s="42">
        <f t="shared" si="2"/>
        <v>990615</v>
      </c>
      <c r="G31" s="43">
        <f t="shared" si="2"/>
        <v>127137.51999999999</v>
      </c>
      <c r="H31" s="13">
        <f t="shared" si="0"/>
        <v>9.5540000000000014E-2</v>
      </c>
      <c r="I31" s="82">
        <f t="shared" si="3"/>
        <v>94643.357100000008</v>
      </c>
      <c r="J31" s="34">
        <v>85417</v>
      </c>
      <c r="K31" s="32">
        <v>10571.21</v>
      </c>
      <c r="L31" s="34">
        <v>85441</v>
      </c>
      <c r="M31" s="32">
        <v>10574.18</v>
      </c>
      <c r="N31" s="34">
        <v>81220</v>
      </c>
      <c r="O31" s="32">
        <v>10051.790000000001</v>
      </c>
      <c r="P31" s="34">
        <v>89443</v>
      </c>
      <c r="Q31" s="32">
        <v>11069.47</v>
      </c>
      <c r="R31" s="34">
        <v>67700</v>
      </c>
      <c r="S31" s="32">
        <v>8378.5499999999993</v>
      </c>
      <c r="T31" s="34">
        <v>77061</v>
      </c>
      <c r="U31" s="32">
        <v>9537.07</v>
      </c>
      <c r="V31" s="34">
        <v>80531</v>
      </c>
      <c r="W31" s="32">
        <v>10691.3</v>
      </c>
      <c r="X31" s="34">
        <v>84069</v>
      </c>
      <c r="Y31" s="32">
        <v>11161</v>
      </c>
      <c r="Z31" s="34">
        <v>71274</v>
      </c>
      <c r="AA31" s="32">
        <v>9462.34</v>
      </c>
      <c r="AB31" s="34">
        <v>82940</v>
      </c>
      <c r="AC31" s="32">
        <v>11011.11</v>
      </c>
      <c r="AD31" s="34">
        <v>94034</v>
      </c>
      <c r="AE31" s="32">
        <v>12483.95</v>
      </c>
      <c r="AF31" s="34">
        <v>91485</v>
      </c>
      <c r="AG31" s="32">
        <v>12145.55</v>
      </c>
    </row>
    <row r="32" spans="1:33" x14ac:dyDescent="0.2">
      <c r="A32" s="9">
        <v>26</v>
      </c>
      <c r="B32" s="10" t="s">
        <v>167</v>
      </c>
      <c r="C32" s="27">
        <v>0.1</v>
      </c>
      <c r="D32" s="9" t="s">
        <v>321</v>
      </c>
      <c r="E32" s="8">
        <f t="shared" si="1"/>
        <v>0.12828000000000001</v>
      </c>
      <c r="F32" s="42">
        <f t="shared" si="2"/>
        <v>511764</v>
      </c>
      <c r="G32" s="43">
        <f t="shared" si="2"/>
        <v>65650.87</v>
      </c>
      <c r="H32" s="13">
        <f t="shared" si="0"/>
        <v>9.5480000000000009E-2</v>
      </c>
      <c r="I32" s="82">
        <f t="shared" si="3"/>
        <v>48863.226720000006</v>
      </c>
      <c r="J32" s="34">
        <v>38312</v>
      </c>
      <c r="K32" s="32">
        <v>4741.49</v>
      </c>
      <c r="L32" s="34">
        <v>42600</v>
      </c>
      <c r="M32" s="32">
        <v>5272.18</v>
      </c>
      <c r="N32" s="34">
        <v>33878</v>
      </c>
      <c r="O32" s="32">
        <v>4192.74</v>
      </c>
      <c r="P32" s="34">
        <v>48501</v>
      </c>
      <c r="Q32" s="32">
        <v>6002.48</v>
      </c>
      <c r="R32" s="34">
        <v>42513</v>
      </c>
      <c r="S32" s="32">
        <v>5261.41</v>
      </c>
      <c r="T32" s="34">
        <v>48742</v>
      </c>
      <c r="U32" s="32">
        <v>6032.31</v>
      </c>
      <c r="V32" s="34">
        <v>52557</v>
      </c>
      <c r="W32" s="32">
        <v>6977.47</v>
      </c>
      <c r="X32" s="34">
        <v>30230</v>
      </c>
      <c r="Y32" s="32">
        <v>4013.33</v>
      </c>
      <c r="Z32" s="34">
        <v>52647</v>
      </c>
      <c r="AA32" s="32">
        <v>6989.42</v>
      </c>
      <c r="AB32" s="34">
        <v>33849</v>
      </c>
      <c r="AC32" s="32">
        <v>4493.79</v>
      </c>
      <c r="AD32" s="34">
        <v>43355</v>
      </c>
      <c r="AE32" s="32">
        <v>5755.81</v>
      </c>
      <c r="AF32" s="34">
        <v>44580</v>
      </c>
      <c r="AG32" s="32">
        <v>5918.44</v>
      </c>
    </row>
    <row r="33" spans="1:34" x14ac:dyDescent="0.2">
      <c r="A33" s="9">
        <v>27</v>
      </c>
      <c r="B33" s="10" t="s">
        <v>15</v>
      </c>
      <c r="C33" s="27">
        <v>0.96</v>
      </c>
      <c r="D33" s="9" t="s">
        <v>54</v>
      </c>
      <c r="E33" s="8">
        <f t="shared" si="1"/>
        <v>0.10903</v>
      </c>
      <c r="F33" s="42">
        <f t="shared" si="2"/>
        <v>2494518</v>
      </c>
      <c r="G33" s="43">
        <f t="shared" si="2"/>
        <v>271989.72000000003</v>
      </c>
      <c r="H33" s="13">
        <f t="shared" si="0"/>
        <v>7.6229999999999992E-2</v>
      </c>
      <c r="I33" s="82">
        <f t="shared" si="3"/>
        <v>190157.10713999998</v>
      </c>
      <c r="J33" s="34">
        <v>428618</v>
      </c>
      <c r="K33" s="32">
        <v>45459.23</v>
      </c>
      <c r="L33" s="34">
        <v>456068</v>
      </c>
      <c r="M33" s="32">
        <v>48370.57</v>
      </c>
      <c r="N33" s="34">
        <v>337781</v>
      </c>
      <c r="O33" s="32">
        <v>35825.050000000003</v>
      </c>
      <c r="P33" s="34">
        <v>208059</v>
      </c>
      <c r="Q33" s="32">
        <v>22066.74</v>
      </c>
      <c r="R33" s="34">
        <v>58231</v>
      </c>
      <c r="S33" s="32">
        <v>6175.98</v>
      </c>
      <c r="T33" s="34">
        <v>44473</v>
      </c>
      <c r="U33" s="32">
        <v>4716.8100000000004</v>
      </c>
      <c r="V33" s="34">
        <v>35109</v>
      </c>
      <c r="W33" s="32">
        <v>3994.7</v>
      </c>
      <c r="X33" s="34">
        <v>36714</v>
      </c>
      <c r="Y33" s="32">
        <v>4177.32</v>
      </c>
      <c r="Z33" s="34">
        <v>37683</v>
      </c>
      <c r="AA33" s="32">
        <v>4287.57</v>
      </c>
      <c r="AB33" s="34">
        <v>146302</v>
      </c>
      <c r="AC33" s="32">
        <v>16646.240000000002</v>
      </c>
      <c r="AD33" s="34">
        <v>261048</v>
      </c>
      <c r="AE33" s="32">
        <v>29702.04</v>
      </c>
      <c r="AF33" s="34">
        <v>444432</v>
      </c>
      <c r="AG33" s="32">
        <v>50567.47</v>
      </c>
    </row>
    <row r="34" spans="1:34" x14ac:dyDescent="0.2">
      <c r="A34" s="9">
        <v>28</v>
      </c>
      <c r="B34" s="10" t="s">
        <v>33</v>
      </c>
      <c r="C34" s="27">
        <v>3.996</v>
      </c>
      <c r="D34" s="9" t="s">
        <v>60</v>
      </c>
      <c r="E34" s="8">
        <f t="shared" si="1"/>
        <v>9.5659999999999995E-2</v>
      </c>
      <c r="F34" s="42">
        <f t="shared" si="2"/>
        <v>33969736</v>
      </c>
      <c r="G34" s="43">
        <f t="shared" si="2"/>
        <v>3249648.52</v>
      </c>
      <c r="H34" s="13">
        <f t="shared" si="0"/>
        <v>6.2859999999999999E-2</v>
      </c>
      <c r="I34" s="82">
        <f t="shared" si="3"/>
        <v>2135337.6049600001</v>
      </c>
      <c r="J34" s="34">
        <v>2909748</v>
      </c>
      <c r="K34" s="32">
        <v>268016.89</v>
      </c>
      <c r="L34" s="34">
        <v>2717160</v>
      </c>
      <c r="M34" s="32">
        <v>250277.61</v>
      </c>
      <c r="N34" s="34">
        <v>2727724</v>
      </c>
      <c r="O34" s="32">
        <v>251250.66</v>
      </c>
      <c r="P34" s="34">
        <v>2790060</v>
      </c>
      <c r="Q34" s="32">
        <v>256992.43</v>
      </c>
      <c r="R34" s="34">
        <v>2910134</v>
      </c>
      <c r="S34" s="32">
        <v>268052.44</v>
      </c>
      <c r="T34" s="34">
        <v>2819142</v>
      </c>
      <c r="U34" s="32">
        <v>259671.17</v>
      </c>
      <c r="V34" s="34">
        <v>2901014</v>
      </c>
      <c r="W34" s="32">
        <v>287693.56</v>
      </c>
      <c r="X34" s="34">
        <v>2897711</v>
      </c>
      <c r="Y34" s="32">
        <v>287366</v>
      </c>
      <c r="Z34" s="34">
        <v>2762964</v>
      </c>
      <c r="AA34" s="32">
        <v>274003.14</v>
      </c>
      <c r="AB34" s="34">
        <v>2860379</v>
      </c>
      <c r="AC34" s="32">
        <v>283663.78999999998</v>
      </c>
      <c r="AD34" s="34">
        <v>2798521</v>
      </c>
      <c r="AE34" s="32">
        <v>277529.33</v>
      </c>
      <c r="AF34" s="34">
        <v>2875179</v>
      </c>
      <c r="AG34" s="32">
        <v>285131.5</v>
      </c>
    </row>
    <row r="35" spans="1:34" x14ac:dyDescent="0.2">
      <c r="A35" s="9">
        <v>29</v>
      </c>
      <c r="B35" s="10" t="s">
        <v>125</v>
      </c>
      <c r="C35" s="27">
        <v>0.312</v>
      </c>
      <c r="D35" s="9" t="s">
        <v>322</v>
      </c>
      <c r="E35" s="8">
        <f t="shared" si="1"/>
        <v>0.11667</v>
      </c>
      <c r="F35" s="42">
        <f t="shared" si="2"/>
        <v>1734090</v>
      </c>
      <c r="G35" s="43">
        <f t="shared" si="2"/>
        <v>202320.55</v>
      </c>
      <c r="H35" s="13">
        <f t="shared" si="0"/>
        <v>8.387E-2</v>
      </c>
      <c r="I35" s="82">
        <f t="shared" si="3"/>
        <v>145438.12830000001</v>
      </c>
      <c r="J35" s="34">
        <v>222527</v>
      </c>
      <c r="K35" s="32">
        <v>25301.32</v>
      </c>
      <c r="L35" s="34">
        <v>204752</v>
      </c>
      <c r="M35" s="32">
        <v>23280.3</v>
      </c>
      <c r="N35" s="34">
        <v>225717</v>
      </c>
      <c r="O35" s="32">
        <v>25664.02</v>
      </c>
      <c r="P35" s="34">
        <v>219774</v>
      </c>
      <c r="Q35" s="32">
        <v>24988.3</v>
      </c>
      <c r="R35" s="34">
        <v>147025</v>
      </c>
      <c r="S35" s="32">
        <v>16716.740000000002</v>
      </c>
      <c r="T35" s="34">
        <v>91014</v>
      </c>
      <c r="U35" s="32">
        <v>10348.290000000001</v>
      </c>
      <c r="V35" s="34">
        <v>91132</v>
      </c>
      <c r="W35" s="32">
        <v>11115.37</v>
      </c>
      <c r="X35" s="34">
        <v>87570</v>
      </c>
      <c r="Y35" s="32">
        <v>10680.91</v>
      </c>
      <c r="Z35" s="34">
        <v>0</v>
      </c>
      <c r="AA35" s="32">
        <v>0</v>
      </c>
      <c r="AB35" s="34">
        <v>44577</v>
      </c>
      <c r="AC35" s="32">
        <v>5437.06</v>
      </c>
      <c r="AD35" s="34">
        <v>175783</v>
      </c>
      <c r="AE35" s="32">
        <v>21440.25</v>
      </c>
      <c r="AF35" s="34">
        <v>224219</v>
      </c>
      <c r="AG35" s="32">
        <v>27347.99</v>
      </c>
    </row>
    <row r="36" spans="1:34" x14ac:dyDescent="0.2">
      <c r="A36" s="9">
        <v>30</v>
      </c>
      <c r="B36" s="29" t="s">
        <v>168</v>
      </c>
      <c r="C36" s="27">
        <v>0.39</v>
      </c>
      <c r="D36" s="9" t="s">
        <v>16</v>
      </c>
      <c r="E36" s="8">
        <f t="shared" si="1"/>
        <v>0.12834999999999999</v>
      </c>
      <c r="F36" s="42">
        <f t="shared" si="2"/>
        <v>565883</v>
      </c>
      <c r="G36" s="43">
        <f t="shared" si="2"/>
        <v>72628.459999999992</v>
      </c>
      <c r="H36" s="13">
        <f t="shared" si="0"/>
        <v>9.5549999999999996E-2</v>
      </c>
      <c r="I36" s="82">
        <f t="shared" si="3"/>
        <v>54070.120649999997</v>
      </c>
      <c r="J36" s="34">
        <v>27490</v>
      </c>
      <c r="K36" s="32">
        <v>3402.16</v>
      </c>
      <c r="L36" s="34">
        <v>0</v>
      </c>
      <c r="M36" s="32">
        <v>0</v>
      </c>
      <c r="N36" s="34">
        <v>0</v>
      </c>
      <c r="O36" s="32">
        <v>0</v>
      </c>
      <c r="P36" s="34">
        <v>0</v>
      </c>
      <c r="Q36" s="32">
        <v>0</v>
      </c>
      <c r="R36" s="34">
        <v>60564</v>
      </c>
      <c r="S36" s="32">
        <v>7495.4</v>
      </c>
      <c r="T36" s="34">
        <v>35562</v>
      </c>
      <c r="U36" s="32">
        <v>4401.1499999999996</v>
      </c>
      <c r="V36" s="34">
        <v>56459</v>
      </c>
      <c r="W36" s="32">
        <v>7495.5</v>
      </c>
      <c r="X36" s="34">
        <v>43284</v>
      </c>
      <c r="Y36" s="32">
        <v>5746.38</v>
      </c>
      <c r="Z36" s="34">
        <v>50819</v>
      </c>
      <c r="AA36" s="32">
        <v>6746.73</v>
      </c>
      <c r="AB36" s="34">
        <v>56795</v>
      </c>
      <c r="AC36" s="32">
        <v>7540.1</v>
      </c>
      <c r="AD36" s="34">
        <v>67055</v>
      </c>
      <c r="AE36" s="32">
        <v>8902.2199999999993</v>
      </c>
      <c r="AF36" s="34">
        <v>167855</v>
      </c>
      <c r="AG36" s="32">
        <v>20898.82</v>
      </c>
      <c r="AH36" s="6"/>
    </row>
    <row r="37" spans="1:34" x14ac:dyDescent="0.2">
      <c r="A37" s="9">
        <v>31</v>
      </c>
      <c r="B37" s="10" t="s">
        <v>169</v>
      </c>
      <c r="C37" s="27">
        <v>0.17</v>
      </c>
      <c r="D37" s="9" t="s">
        <v>17</v>
      </c>
      <c r="E37" s="8">
        <f t="shared" si="1"/>
        <v>0.12506</v>
      </c>
      <c r="F37" s="42">
        <f t="shared" si="2"/>
        <v>763609</v>
      </c>
      <c r="G37" s="43">
        <f t="shared" si="2"/>
        <v>95496.1</v>
      </c>
      <c r="H37" s="13">
        <f t="shared" si="0"/>
        <v>9.2260000000000009E-2</v>
      </c>
      <c r="I37" s="82">
        <f t="shared" si="3"/>
        <v>70450.566340000005</v>
      </c>
      <c r="J37" s="34">
        <v>108068</v>
      </c>
      <c r="K37" s="32">
        <v>13058.94</v>
      </c>
      <c r="L37" s="34">
        <v>81159</v>
      </c>
      <c r="M37" s="32">
        <v>9807.25</v>
      </c>
      <c r="N37" s="34">
        <v>117746</v>
      </c>
      <c r="O37" s="32">
        <v>14228.43</v>
      </c>
      <c r="P37" s="34">
        <v>64543</v>
      </c>
      <c r="Q37" s="32">
        <v>7799.38</v>
      </c>
      <c r="R37" s="34">
        <v>334</v>
      </c>
      <c r="S37" s="32">
        <v>40.36</v>
      </c>
      <c r="T37" s="34">
        <v>25254</v>
      </c>
      <c r="U37" s="32">
        <v>3051.69</v>
      </c>
      <c r="V37" s="34">
        <v>26244</v>
      </c>
      <c r="W37" s="32">
        <v>3402.01</v>
      </c>
      <c r="X37" s="34">
        <v>43734</v>
      </c>
      <c r="Y37" s="32">
        <v>5669.24</v>
      </c>
      <c r="Z37" s="34">
        <v>47074</v>
      </c>
      <c r="AA37" s="32">
        <v>6102.2</v>
      </c>
      <c r="AB37" s="34">
        <v>66351</v>
      </c>
      <c r="AC37" s="32">
        <v>8601.08</v>
      </c>
      <c r="AD37" s="34">
        <v>79873</v>
      </c>
      <c r="AE37" s="32">
        <v>10353.94</v>
      </c>
      <c r="AF37" s="34">
        <v>103229</v>
      </c>
      <c r="AG37" s="32">
        <v>13381.58</v>
      </c>
    </row>
    <row r="38" spans="1:34" x14ac:dyDescent="0.2">
      <c r="A38" s="9">
        <v>32</v>
      </c>
      <c r="B38" s="10" t="s">
        <v>526</v>
      </c>
      <c r="C38" s="27">
        <v>0.38</v>
      </c>
      <c r="D38" s="9" t="s">
        <v>1</v>
      </c>
      <c r="E38" s="8">
        <f t="shared" si="1"/>
        <v>0.11776</v>
      </c>
      <c r="F38" s="42">
        <f t="shared" si="2"/>
        <v>2690684</v>
      </c>
      <c r="G38" s="43">
        <f t="shared" si="2"/>
        <v>316867.10000000003</v>
      </c>
      <c r="H38" s="13">
        <f t="shared" si="0"/>
        <v>8.4960000000000008E-2</v>
      </c>
      <c r="I38" s="82">
        <f t="shared" si="3"/>
        <v>228600.51264000003</v>
      </c>
      <c r="J38" s="34">
        <v>233739</v>
      </c>
      <c r="K38" s="32">
        <v>26576.12</v>
      </c>
      <c r="L38" s="34">
        <v>239329</v>
      </c>
      <c r="M38" s="32">
        <v>27211.71</v>
      </c>
      <c r="N38" s="34">
        <v>256512</v>
      </c>
      <c r="O38" s="32">
        <v>29165.41</v>
      </c>
      <c r="P38" s="34">
        <v>234585</v>
      </c>
      <c r="Q38" s="32">
        <v>26672.31</v>
      </c>
      <c r="R38" s="34">
        <v>183925</v>
      </c>
      <c r="S38" s="32">
        <v>20912.27</v>
      </c>
      <c r="T38" s="34">
        <v>220182</v>
      </c>
      <c r="U38" s="32">
        <v>25034.69</v>
      </c>
      <c r="V38" s="34">
        <v>165377</v>
      </c>
      <c r="W38" s="32">
        <v>20171.03</v>
      </c>
      <c r="X38" s="34">
        <v>228802</v>
      </c>
      <c r="Y38" s="32">
        <v>27906.98</v>
      </c>
      <c r="Z38" s="34">
        <v>171304</v>
      </c>
      <c r="AA38" s="32">
        <v>20893.95</v>
      </c>
      <c r="AB38" s="34">
        <v>251330</v>
      </c>
      <c r="AC38" s="32">
        <v>30654.720000000001</v>
      </c>
      <c r="AD38" s="34">
        <v>246085</v>
      </c>
      <c r="AE38" s="32">
        <v>30014.99</v>
      </c>
      <c r="AF38" s="34">
        <v>259514</v>
      </c>
      <c r="AG38" s="32">
        <v>31652.92</v>
      </c>
    </row>
    <row r="39" spans="1:34" x14ac:dyDescent="0.2">
      <c r="A39" s="9">
        <v>33</v>
      </c>
      <c r="B39" s="10" t="s">
        <v>527</v>
      </c>
      <c r="C39" s="27">
        <v>0.30199999999999999</v>
      </c>
      <c r="D39" s="9" t="s">
        <v>1</v>
      </c>
      <c r="E39" s="8">
        <f t="shared" si="1"/>
        <v>0.11771</v>
      </c>
      <c r="F39" s="42">
        <f t="shared" si="2"/>
        <v>2392312</v>
      </c>
      <c r="G39" s="43">
        <f t="shared" si="2"/>
        <v>281610.84999999998</v>
      </c>
      <c r="H39" s="13">
        <f t="shared" ref="H39:H70" si="4">E39-$C$361</f>
        <v>8.4909999999999985E-2</v>
      </c>
      <c r="I39" s="82">
        <f t="shared" si="3"/>
        <v>203131.21191999997</v>
      </c>
      <c r="J39" s="34">
        <v>211886</v>
      </c>
      <c r="K39" s="32">
        <v>24091.439999999999</v>
      </c>
      <c r="L39" s="34">
        <v>198233</v>
      </c>
      <c r="M39" s="32">
        <v>22539.09</v>
      </c>
      <c r="N39" s="34">
        <v>210518</v>
      </c>
      <c r="O39" s="32">
        <v>23935.9</v>
      </c>
      <c r="P39" s="34">
        <v>204801</v>
      </c>
      <c r="Q39" s="32">
        <v>23285.87</v>
      </c>
      <c r="R39" s="34">
        <v>203804</v>
      </c>
      <c r="S39" s="32">
        <v>23172.51</v>
      </c>
      <c r="T39" s="34">
        <v>201645</v>
      </c>
      <c r="U39" s="32">
        <v>22927.040000000001</v>
      </c>
      <c r="V39" s="34">
        <v>162007</v>
      </c>
      <c r="W39" s="32">
        <v>19759.990000000002</v>
      </c>
      <c r="X39" s="34">
        <v>168004</v>
      </c>
      <c r="Y39" s="32">
        <v>20491.45</v>
      </c>
      <c r="Z39" s="34">
        <v>204153</v>
      </c>
      <c r="AA39" s="32">
        <v>24900.54</v>
      </c>
      <c r="AB39" s="34">
        <v>210976</v>
      </c>
      <c r="AC39" s="32">
        <v>25732.74</v>
      </c>
      <c r="AD39" s="34">
        <v>204582</v>
      </c>
      <c r="AE39" s="32">
        <v>24952.87</v>
      </c>
      <c r="AF39" s="34">
        <v>211703</v>
      </c>
      <c r="AG39" s="32">
        <v>25821.41</v>
      </c>
    </row>
    <row r="40" spans="1:34" x14ac:dyDescent="0.2">
      <c r="A40" s="9">
        <v>34</v>
      </c>
      <c r="B40" s="10" t="s">
        <v>516</v>
      </c>
      <c r="C40" s="27">
        <v>0.4</v>
      </c>
      <c r="D40" s="9" t="s">
        <v>1</v>
      </c>
      <c r="E40" s="8">
        <f t="shared" si="1"/>
        <v>0.11855</v>
      </c>
      <c r="F40" s="42">
        <f t="shared" si="2"/>
        <v>2312627</v>
      </c>
      <c r="G40" s="43">
        <f t="shared" si="2"/>
        <v>274169.05</v>
      </c>
      <c r="H40" s="13">
        <f t="shared" si="4"/>
        <v>8.5749999999999993E-2</v>
      </c>
      <c r="I40" s="82">
        <f t="shared" si="3"/>
        <v>198307.76525</v>
      </c>
      <c r="J40" s="34">
        <v>0</v>
      </c>
      <c r="K40" s="32">
        <v>0</v>
      </c>
      <c r="L40" s="34">
        <v>49976</v>
      </c>
      <c r="M40" s="32">
        <v>5682.27</v>
      </c>
      <c r="N40" s="34">
        <v>237128</v>
      </c>
      <c r="O40" s="32">
        <v>26961.45</v>
      </c>
      <c r="P40" s="34">
        <v>257291</v>
      </c>
      <c r="Q40" s="32">
        <v>29253.99</v>
      </c>
      <c r="R40" s="34">
        <v>254682</v>
      </c>
      <c r="S40" s="32">
        <v>28957.34</v>
      </c>
      <c r="T40" s="34">
        <v>156432</v>
      </c>
      <c r="U40" s="32">
        <v>17786.32</v>
      </c>
      <c r="V40" s="34">
        <v>134589</v>
      </c>
      <c r="W40" s="32">
        <v>16415.82</v>
      </c>
      <c r="X40" s="34">
        <v>163549</v>
      </c>
      <c r="Y40" s="32">
        <v>19948.07</v>
      </c>
      <c r="Z40" s="34">
        <v>225851</v>
      </c>
      <c r="AA40" s="32">
        <v>27547.05</v>
      </c>
      <c r="AB40" s="34">
        <v>280763</v>
      </c>
      <c r="AC40" s="32">
        <v>34244.660000000003</v>
      </c>
      <c r="AD40" s="34">
        <v>270077</v>
      </c>
      <c r="AE40" s="32">
        <v>32941.29</v>
      </c>
      <c r="AF40" s="34">
        <v>282289</v>
      </c>
      <c r="AG40" s="32">
        <v>34430.79</v>
      </c>
    </row>
    <row r="41" spans="1:34" x14ac:dyDescent="0.2">
      <c r="A41" s="9">
        <v>35</v>
      </c>
      <c r="B41" s="10" t="s">
        <v>95</v>
      </c>
      <c r="C41" s="27">
        <v>0.6</v>
      </c>
      <c r="D41" s="9" t="s">
        <v>96</v>
      </c>
      <c r="E41" s="8">
        <f t="shared" si="1"/>
        <v>0.11335000000000001</v>
      </c>
      <c r="F41" s="42">
        <f t="shared" si="2"/>
        <v>4300213</v>
      </c>
      <c r="G41" s="43">
        <f t="shared" si="2"/>
        <v>487408.97000000003</v>
      </c>
      <c r="H41" s="13">
        <f t="shared" si="4"/>
        <v>8.055000000000001E-2</v>
      </c>
      <c r="I41" s="82">
        <f t="shared" si="3"/>
        <v>346382.15715000004</v>
      </c>
      <c r="J41" s="34">
        <v>387909</v>
      </c>
      <c r="K41" s="32">
        <v>42351.9</v>
      </c>
      <c r="L41" s="34">
        <v>385141</v>
      </c>
      <c r="M41" s="32">
        <v>42049.69</v>
      </c>
      <c r="N41" s="34">
        <v>406389</v>
      </c>
      <c r="O41" s="32">
        <v>44369.55</v>
      </c>
      <c r="P41" s="34">
        <v>336288</v>
      </c>
      <c r="Q41" s="32">
        <v>36715.919999999998</v>
      </c>
      <c r="R41" s="34">
        <v>327888</v>
      </c>
      <c r="S41" s="32">
        <v>35798.81</v>
      </c>
      <c r="T41" s="34">
        <v>200713</v>
      </c>
      <c r="U41" s="32">
        <v>21913.85</v>
      </c>
      <c r="V41" s="34">
        <v>383068</v>
      </c>
      <c r="W41" s="32">
        <v>44864.92</v>
      </c>
      <c r="X41" s="34">
        <v>393992</v>
      </c>
      <c r="Y41" s="32">
        <v>46144.34</v>
      </c>
      <c r="Z41" s="34">
        <v>404802</v>
      </c>
      <c r="AA41" s="32">
        <v>47410.41</v>
      </c>
      <c r="AB41" s="34">
        <v>381858</v>
      </c>
      <c r="AC41" s="32">
        <v>44723.21</v>
      </c>
      <c r="AD41" s="34">
        <v>375049</v>
      </c>
      <c r="AE41" s="32">
        <v>43925.74</v>
      </c>
      <c r="AF41" s="34">
        <v>317116</v>
      </c>
      <c r="AG41" s="32">
        <v>37140.629999999997</v>
      </c>
    </row>
    <row r="42" spans="1:34" x14ac:dyDescent="0.2">
      <c r="A42" s="9">
        <v>36</v>
      </c>
      <c r="B42" s="10" t="s">
        <v>116</v>
      </c>
      <c r="C42" s="27">
        <v>0.38</v>
      </c>
      <c r="D42" s="9" t="s">
        <v>97</v>
      </c>
      <c r="E42" s="8">
        <f t="shared" si="1"/>
        <v>0.11785</v>
      </c>
      <c r="F42" s="42">
        <f t="shared" si="2"/>
        <v>2067004</v>
      </c>
      <c r="G42" s="43">
        <f t="shared" si="2"/>
        <v>243589.11</v>
      </c>
      <c r="H42" s="13">
        <f t="shared" si="4"/>
        <v>8.5049999999999987E-2</v>
      </c>
      <c r="I42" s="82">
        <f t="shared" si="3"/>
        <v>175798.69019999998</v>
      </c>
      <c r="J42" s="34">
        <v>103818</v>
      </c>
      <c r="K42" s="32">
        <v>11804.11</v>
      </c>
      <c r="L42" s="34">
        <v>198278</v>
      </c>
      <c r="M42" s="32">
        <v>22544.21</v>
      </c>
      <c r="N42" s="34">
        <v>221506</v>
      </c>
      <c r="O42" s="32">
        <v>25185.23</v>
      </c>
      <c r="P42" s="34">
        <v>203264</v>
      </c>
      <c r="Q42" s="32">
        <v>23111.119999999999</v>
      </c>
      <c r="R42" s="34">
        <v>174528</v>
      </c>
      <c r="S42" s="32">
        <v>19843.830000000002</v>
      </c>
      <c r="T42" s="34">
        <v>129243</v>
      </c>
      <c r="U42" s="32">
        <v>14694.93</v>
      </c>
      <c r="V42" s="34">
        <v>101343</v>
      </c>
      <c r="W42" s="32">
        <v>12360.81</v>
      </c>
      <c r="X42" s="34">
        <v>103312</v>
      </c>
      <c r="Y42" s="32">
        <v>12600.96</v>
      </c>
      <c r="Z42" s="34">
        <v>126195</v>
      </c>
      <c r="AA42" s="32">
        <v>15392</v>
      </c>
      <c r="AB42" s="34">
        <v>212249</v>
      </c>
      <c r="AC42" s="32">
        <v>25888.01</v>
      </c>
      <c r="AD42" s="34">
        <v>241685</v>
      </c>
      <c r="AE42" s="32">
        <v>29478.32</v>
      </c>
      <c r="AF42" s="34">
        <v>251583</v>
      </c>
      <c r="AG42" s="32">
        <v>30685.58</v>
      </c>
    </row>
    <row r="43" spans="1:34" x14ac:dyDescent="0.2">
      <c r="A43" s="9">
        <v>37</v>
      </c>
      <c r="B43" s="10" t="s">
        <v>170</v>
      </c>
      <c r="C43" s="27">
        <v>0.15</v>
      </c>
      <c r="D43" s="9" t="s">
        <v>324</v>
      </c>
      <c r="E43" s="8">
        <f t="shared" si="1"/>
        <v>0.12826000000000001</v>
      </c>
      <c r="F43" s="42">
        <f t="shared" si="2"/>
        <v>1259746</v>
      </c>
      <c r="G43" s="43">
        <f t="shared" si="2"/>
        <v>161577.18000000002</v>
      </c>
      <c r="H43" s="13">
        <f t="shared" si="4"/>
        <v>9.5460000000000017E-2</v>
      </c>
      <c r="I43" s="82">
        <f t="shared" si="3"/>
        <v>120255.35316000003</v>
      </c>
      <c r="J43" s="34">
        <v>107752</v>
      </c>
      <c r="K43" s="32">
        <v>13335.39</v>
      </c>
      <c r="L43" s="34">
        <v>101266</v>
      </c>
      <c r="M43" s="32">
        <v>12532.68</v>
      </c>
      <c r="N43" s="34">
        <v>109171</v>
      </c>
      <c r="O43" s="32">
        <v>13511</v>
      </c>
      <c r="P43" s="34">
        <v>104545</v>
      </c>
      <c r="Q43" s="32">
        <v>12938.49</v>
      </c>
      <c r="R43" s="34">
        <v>106750</v>
      </c>
      <c r="S43" s="32">
        <v>13211.38</v>
      </c>
      <c r="T43" s="34">
        <v>100150</v>
      </c>
      <c r="U43" s="32">
        <v>12394.56</v>
      </c>
      <c r="V43" s="34">
        <v>102930</v>
      </c>
      <c r="W43" s="32">
        <v>13664.99</v>
      </c>
      <c r="X43" s="34">
        <v>107394</v>
      </c>
      <c r="Y43" s="32">
        <v>14257.63</v>
      </c>
      <c r="Z43" s="34">
        <v>104399</v>
      </c>
      <c r="AA43" s="32">
        <v>13860.01</v>
      </c>
      <c r="AB43" s="34">
        <v>104125</v>
      </c>
      <c r="AC43" s="32">
        <v>13823.64</v>
      </c>
      <c r="AD43" s="34">
        <v>105030</v>
      </c>
      <c r="AE43" s="32">
        <v>13943.78</v>
      </c>
      <c r="AF43" s="34">
        <v>106234</v>
      </c>
      <c r="AG43" s="32">
        <v>14103.63</v>
      </c>
    </row>
    <row r="44" spans="1:34" x14ac:dyDescent="0.2">
      <c r="A44" s="9">
        <v>38</v>
      </c>
      <c r="B44" s="10" t="s">
        <v>171</v>
      </c>
      <c r="C44" s="27">
        <v>0.17</v>
      </c>
      <c r="D44" s="9" t="s">
        <v>325</v>
      </c>
      <c r="E44" s="8">
        <f t="shared" si="1"/>
        <v>0.12466000000000001</v>
      </c>
      <c r="F44" s="42">
        <f t="shared" si="2"/>
        <v>980062</v>
      </c>
      <c r="G44" s="43">
        <f t="shared" si="2"/>
        <v>122171.04000000001</v>
      </c>
      <c r="H44" s="13">
        <f t="shared" si="4"/>
        <v>9.1859999999999997E-2</v>
      </c>
      <c r="I44" s="82">
        <f t="shared" si="3"/>
        <v>90028.495320000002</v>
      </c>
      <c r="J44" s="34">
        <v>104254</v>
      </c>
      <c r="K44" s="32">
        <v>12598.05</v>
      </c>
      <c r="L44" s="34">
        <v>99461</v>
      </c>
      <c r="M44" s="32">
        <v>12018.87</v>
      </c>
      <c r="N44" s="34">
        <v>100701</v>
      </c>
      <c r="O44" s="32">
        <v>12168.71</v>
      </c>
      <c r="P44" s="34">
        <v>93302</v>
      </c>
      <c r="Q44" s="32">
        <v>11274.61</v>
      </c>
      <c r="R44" s="34">
        <v>90933</v>
      </c>
      <c r="S44" s="32">
        <v>10988.34</v>
      </c>
      <c r="T44" s="34">
        <v>65886</v>
      </c>
      <c r="U44" s="32">
        <v>7961.66</v>
      </c>
      <c r="V44" s="34">
        <v>31668</v>
      </c>
      <c r="W44" s="32">
        <v>4105.12</v>
      </c>
      <c r="X44" s="34">
        <v>40575</v>
      </c>
      <c r="Y44" s="32">
        <v>5259.74</v>
      </c>
      <c r="Z44" s="34">
        <v>57323</v>
      </c>
      <c r="AA44" s="32">
        <v>7430.78</v>
      </c>
      <c r="AB44" s="34">
        <v>90529</v>
      </c>
      <c r="AC44" s="32">
        <v>11735.27</v>
      </c>
      <c r="AD44" s="34">
        <v>97650</v>
      </c>
      <c r="AE44" s="32">
        <v>12658.37</v>
      </c>
      <c r="AF44" s="34">
        <v>107780</v>
      </c>
      <c r="AG44" s="32">
        <v>13971.52</v>
      </c>
    </row>
    <row r="45" spans="1:34" x14ac:dyDescent="0.2">
      <c r="A45" s="9">
        <v>39</v>
      </c>
      <c r="B45" s="29" t="s">
        <v>94</v>
      </c>
      <c r="C45" s="27">
        <v>0.495</v>
      </c>
      <c r="D45" s="9" t="s">
        <v>50</v>
      </c>
      <c r="E45" s="8">
        <f t="shared" si="1"/>
        <v>0.11679</v>
      </c>
      <c r="F45" s="42">
        <f t="shared" si="2"/>
        <v>1937314</v>
      </c>
      <c r="G45" s="43">
        <f t="shared" si="2"/>
        <v>226250.43</v>
      </c>
      <c r="H45" s="13">
        <f t="shared" si="4"/>
        <v>8.3990000000000009E-2</v>
      </c>
      <c r="I45" s="82">
        <f t="shared" si="3"/>
        <v>162715.00286000001</v>
      </c>
      <c r="J45" s="34">
        <v>0</v>
      </c>
      <c r="K45" s="32">
        <v>0</v>
      </c>
      <c r="L45" s="34">
        <v>0</v>
      </c>
      <c r="M45" s="32">
        <v>0</v>
      </c>
      <c r="N45" s="34">
        <v>24199</v>
      </c>
      <c r="O45" s="32">
        <v>2642.05</v>
      </c>
      <c r="P45" s="34">
        <v>0</v>
      </c>
      <c r="Q45" s="32">
        <v>0</v>
      </c>
      <c r="R45" s="34">
        <v>0</v>
      </c>
      <c r="S45" s="32">
        <v>0</v>
      </c>
      <c r="T45" s="34">
        <v>57386</v>
      </c>
      <c r="U45" s="32">
        <v>6265.4</v>
      </c>
      <c r="V45" s="34">
        <v>320393</v>
      </c>
      <c r="W45" s="32">
        <v>37524.43</v>
      </c>
      <c r="X45" s="34">
        <v>290024</v>
      </c>
      <c r="Y45" s="32">
        <v>33967.61</v>
      </c>
      <c r="Z45" s="34">
        <v>307866</v>
      </c>
      <c r="AA45" s="32">
        <v>36057.269999999997</v>
      </c>
      <c r="AB45" s="34">
        <v>272448</v>
      </c>
      <c r="AC45" s="32">
        <v>31909.11</v>
      </c>
      <c r="AD45" s="34">
        <v>316561</v>
      </c>
      <c r="AE45" s="32">
        <v>37075.620000000003</v>
      </c>
      <c r="AF45" s="34">
        <v>348437</v>
      </c>
      <c r="AG45" s="32">
        <v>40808.94</v>
      </c>
    </row>
    <row r="46" spans="1:34" x14ac:dyDescent="0.2">
      <c r="A46" s="9">
        <v>40</v>
      </c>
      <c r="B46" s="29" t="s">
        <v>19</v>
      </c>
      <c r="C46" s="27">
        <v>0.35</v>
      </c>
      <c r="D46" s="9" t="s">
        <v>59</v>
      </c>
      <c r="E46" s="8">
        <f t="shared" si="1"/>
        <v>0.11672</v>
      </c>
      <c r="F46" s="42">
        <f t="shared" si="2"/>
        <v>1736097</v>
      </c>
      <c r="G46" s="43">
        <f t="shared" si="2"/>
        <v>202628.79</v>
      </c>
      <c r="H46" s="13">
        <f t="shared" si="4"/>
        <v>8.3919999999999995E-2</v>
      </c>
      <c r="I46" s="82">
        <f t="shared" si="3"/>
        <v>145693.26024</v>
      </c>
      <c r="J46" s="34">
        <v>221616</v>
      </c>
      <c r="K46" s="32">
        <v>25197.74</v>
      </c>
      <c r="L46" s="34">
        <v>233702</v>
      </c>
      <c r="M46" s="32">
        <v>26571.919999999998</v>
      </c>
      <c r="N46" s="34">
        <v>250832</v>
      </c>
      <c r="O46" s="32">
        <v>28519.599999999999</v>
      </c>
      <c r="P46" s="34">
        <v>194421</v>
      </c>
      <c r="Q46" s="32">
        <v>22105.67</v>
      </c>
      <c r="R46" s="34">
        <v>118694</v>
      </c>
      <c r="S46" s="32">
        <v>13495.51</v>
      </c>
      <c r="T46" s="34">
        <v>83875</v>
      </c>
      <c r="U46" s="32">
        <v>9536.59</v>
      </c>
      <c r="V46" s="34">
        <v>50325</v>
      </c>
      <c r="W46" s="32">
        <v>6138.14</v>
      </c>
      <c r="X46" s="34">
        <v>44941</v>
      </c>
      <c r="Y46" s="32">
        <v>5481.45</v>
      </c>
      <c r="Z46" s="34">
        <v>97178</v>
      </c>
      <c r="AA46" s="32">
        <v>11852.8</v>
      </c>
      <c r="AB46" s="34">
        <v>162026</v>
      </c>
      <c r="AC46" s="32">
        <v>19762.310000000001</v>
      </c>
      <c r="AD46" s="34">
        <v>122391</v>
      </c>
      <c r="AE46" s="32">
        <v>14928.03</v>
      </c>
      <c r="AF46" s="34">
        <v>156096</v>
      </c>
      <c r="AG46" s="32">
        <v>19039.03</v>
      </c>
    </row>
    <row r="47" spans="1:34" x14ac:dyDescent="0.2">
      <c r="A47" s="9">
        <v>41</v>
      </c>
      <c r="B47" s="29" t="s">
        <v>615</v>
      </c>
      <c r="C47" s="27">
        <v>3.996</v>
      </c>
      <c r="D47" s="9" t="s">
        <v>77</v>
      </c>
      <c r="E47" s="8">
        <f t="shared" si="1"/>
        <v>9.5560000000000006E-2</v>
      </c>
      <c r="F47" s="42">
        <f t="shared" si="2"/>
        <v>33077000</v>
      </c>
      <c r="G47" s="43">
        <f t="shared" si="2"/>
        <v>3160864.9699999997</v>
      </c>
      <c r="H47" s="13">
        <f t="shared" si="4"/>
        <v>6.276000000000001E-2</v>
      </c>
      <c r="I47" s="82">
        <f t="shared" si="3"/>
        <v>2075912.5200000003</v>
      </c>
      <c r="J47" s="34">
        <v>2892471</v>
      </c>
      <c r="K47" s="32">
        <v>266425.5</v>
      </c>
      <c r="L47" s="34">
        <v>2711238</v>
      </c>
      <c r="M47" s="32">
        <v>249732.13</v>
      </c>
      <c r="N47" s="34">
        <v>2907405</v>
      </c>
      <c r="O47" s="32">
        <v>267801.07</v>
      </c>
      <c r="P47" s="34">
        <v>2718705</v>
      </c>
      <c r="Q47" s="32">
        <v>250419.92</v>
      </c>
      <c r="R47" s="34">
        <v>2857155</v>
      </c>
      <c r="S47" s="32">
        <v>263172.55</v>
      </c>
      <c r="T47" s="34">
        <v>2822532</v>
      </c>
      <c r="U47" s="32">
        <v>259983.42</v>
      </c>
      <c r="V47" s="34">
        <v>2759604</v>
      </c>
      <c r="W47" s="32">
        <v>273669.93</v>
      </c>
      <c r="X47" s="34">
        <v>2585070</v>
      </c>
      <c r="Y47" s="32">
        <v>256361.39</v>
      </c>
      <c r="Z47" s="34">
        <v>2771136</v>
      </c>
      <c r="AA47" s="32">
        <v>274813.56</v>
      </c>
      <c r="AB47" s="34">
        <v>2906076</v>
      </c>
      <c r="AC47" s="32">
        <v>288195.56</v>
      </c>
      <c r="AD47" s="34">
        <v>2763729</v>
      </c>
      <c r="AE47" s="32">
        <v>274079</v>
      </c>
      <c r="AF47" s="34">
        <v>2381879</v>
      </c>
      <c r="AG47" s="32">
        <v>236210.94</v>
      </c>
    </row>
    <row r="48" spans="1:34" x14ac:dyDescent="0.2">
      <c r="A48" s="9">
        <v>42</v>
      </c>
      <c r="B48" s="10" t="s">
        <v>80</v>
      </c>
      <c r="C48" s="27">
        <v>1.6439999999999999</v>
      </c>
      <c r="D48" s="9" t="s">
        <v>20</v>
      </c>
      <c r="E48" s="8">
        <f t="shared" si="1"/>
        <v>9.9979999999999999E-2</v>
      </c>
      <c r="F48" s="42">
        <f t="shared" si="2"/>
        <v>11201307</v>
      </c>
      <c r="G48" s="43">
        <f t="shared" si="2"/>
        <v>1119889.1199999999</v>
      </c>
      <c r="H48" s="13">
        <f t="shared" si="4"/>
        <v>6.717999999999999E-2</v>
      </c>
      <c r="I48" s="82">
        <f t="shared" si="3"/>
        <v>752503.80425999989</v>
      </c>
      <c r="J48" s="34">
        <v>1106160</v>
      </c>
      <c r="K48" s="32">
        <v>106434.72</v>
      </c>
      <c r="L48" s="34">
        <v>841120</v>
      </c>
      <c r="M48" s="32">
        <v>80932.570000000007</v>
      </c>
      <c r="N48" s="34">
        <v>517108</v>
      </c>
      <c r="O48" s="32">
        <v>49756.13</v>
      </c>
      <c r="P48" s="34">
        <v>851206</v>
      </c>
      <c r="Q48" s="32">
        <v>81903.039999999994</v>
      </c>
      <c r="R48" s="34">
        <v>1131210</v>
      </c>
      <c r="S48" s="32">
        <v>108845.03</v>
      </c>
      <c r="T48" s="34">
        <v>1042243</v>
      </c>
      <c r="U48" s="32">
        <v>100284.62</v>
      </c>
      <c r="V48" s="34">
        <v>1020493</v>
      </c>
      <c r="W48" s="32">
        <v>105712.87</v>
      </c>
      <c r="X48" s="34">
        <v>629071</v>
      </c>
      <c r="Y48" s="32">
        <v>65165.46</v>
      </c>
      <c r="Z48" s="34">
        <v>1017922</v>
      </c>
      <c r="AA48" s="32">
        <v>105446.54</v>
      </c>
      <c r="AB48" s="34">
        <v>1007495</v>
      </c>
      <c r="AC48" s="32">
        <v>104366.41</v>
      </c>
      <c r="AD48" s="34">
        <v>1147189</v>
      </c>
      <c r="AE48" s="32">
        <v>118837.31</v>
      </c>
      <c r="AF48" s="34">
        <v>890090</v>
      </c>
      <c r="AG48" s="32">
        <v>92204.42</v>
      </c>
    </row>
    <row r="49" spans="1:33" x14ac:dyDescent="0.2">
      <c r="A49" s="9">
        <v>43</v>
      </c>
      <c r="B49" s="10" t="s">
        <v>523</v>
      </c>
      <c r="C49" s="27">
        <v>0.24</v>
      </c>
      <c r="D49" s="9" t="s">
        <v>522</v>
      </c>
      <c r="E49" s="8">
        <f t="shared" si="1"/>
        <v>0.11712</v>
      </c>
      <c r="F49" s="42">
        <f t="shared" si="2"/>
        <v>752686</v>
      </c>
      <c r="G49" s="43">
        <f t="shared" si="2"/>
        <v>88153.859999999986</v>
      </c>
      <c r="H49" s="13">
        <f t="shared" si="4"/>
        <v>8.4320000000000006E-2</v>
      </c>
      <c r="I49" s="82">
        <f t="shared" si="3"/>
        <v>63466.483520000002</v>
      </c>
      <c r="J49" s="34">
        <v>94181</v>
      </c>
      <c r="K49" s="32">
        <v>10708.38</v>
      </c>
      <c r="L49" s="34">
        <v>161073</v>
      </c>
      <c r="M49" s="32">
        <v>18314</v>
      </c>
      <c r="N49" s="34">
        <v>140018</v>
      </c>
      <c r="O49" s="32">
        <v>15920.05</v>
      </c>
      <c r="P49" s="34">
        <v>46233</v>
      </c>
      <c r="Q49" s="32">
        <v>5256.69</v>
      </c>
      <c r="R49" s="34">
        <v>0</v>
      </c>
      <c r="S49" s="32">
        <v>0</v>
      </c>
      <c r="T49" s="34">
        <v>0</v>
      </c>
      <c r="U49" s="32">
        <v>0</v>
      </c>
      <c r="V49" s="34">
        <v>0</v>
      </c>
      <c r="W49" s="32">
        <v>0</v>
      </c>
      <c r="X49" s="34">
        <v>0</v>
      </c>
      <c r="Y49" s="32">
        <v>0</v>
      </c>
      <c r="Z49" s="34">
        <v>0</v>
      </c>
      <c r="AA49" s="32">
        <v>0</v>
      </c>
      <c r="AB49" s="34">
        <v>48246</v>
      </c>
      <c r="AC49" s="32">
        <v>5884.56</v>
      </c>
      <c r="AD49" s="34">
        <v>100809</v>
      </c>
      <c r="AE49" s="32">
        <v>12295.67</v>
      </c>
      <c r="AF49" s="34">
        <v>162126</v>
      </c>
      <c r="AG49" s="32">
        <v>19774.509999999998</v>
      </c>
    </row>
    <row r="50" spans="1:33" x14ac:dyDescent="0.2">
      <c r="A50" s="9">
        <v>44</v>
      </c>
      <c r="B50" s="10" t="s">
        <v>524</v>
      </c>
      <c r="C50" s="27">
        <v>0.12</v>
      </c>
      <c r="D50" s="9" t="s">
        <v>529</v>
      </c>
      <c r="E50" s="8">
        <f t="shared" si="1"/>
        <v>0.12839999999999999</v>
      </c>
      <c r="F50" s="42">
        <f t="shared" si="2"/>
        <v>339956</v>
      </c>
      <c r="G50" s="43">
        <f t="shared" si="2"/>
        <v>43650.990000000005</v>
      </c>
      <c r="H50" s="13">
        <f t="shared" si="4"/>
        <v>9.5599999999999991E-2</v>
      </c>
      <c r="I50" s="82">
        <f t="shared" si="3"/>
        <v>32499.793599999997</v>
      </c>
      <c r="J50" s="34">
        <v>0</v>
      </c>
      <c r="K50" s="32">
        <v>0</v>
      </c>
      <c r="L50" s="34">
        <v>71591</v>
      </c>
      <c r="M50" s="32">
        <v>8860.1</v>
      </c>
      <c r="N50" s="34">
        <v>68616</v>
      </c>
      <c r="O50" s="32">
        <v>8491.92</v>
      </c>
      <c r="P50" s="34">
        <v>24412</v>
      </c>
      <c r="Q50" s="32">
        <v>3021.23</v>
      </c>
      <c r="R50" s="34">
        <v>0</v>
      </c>
      <c r="S50" s="32">
        <v>0</v>
      </c>
      <c r="T50" s="34">
        <v>0</v>
      </c>
      <c r="U50" s="32">
        <v>0</v>
      </c>
      <c r="V50" s="34">
        <v>0</v>
      </c>
      <c r="W50" s="32">
        <v>0</v>
      </c>
      <c r="X50" s="34">
        <v>0</v>
      </c>
      <c r="Y50" s="32">
        <v>0</v>
      </c>
      <c r="Z50" s="34">
        <v>0</v>
      </c>
      <c r="AA50" s="32">
        <v>0</v>
      </c>
      <c r="AB50" s="34">
        <v>14622</v>
      </c>
      <c r="AC50" s="32">
        <v>1941.22</v>
      </c>
      <c r="AD50" s="34">
        <v>75642</v>
      </c>
      <c r="AE50" s="32">
        <v>10042.23</v>
      </c>
      <c r="AF50" s="34">
        <v>85073</v>
      </c>
      <c r="AG50" s="32">
        <v>11294.29</v>
      </c>
    </row>
    <row r="51" spans="1:33" x14ac:dyDescent="0.2">
      <c r="A51" s="9">
        <v>45</v>
      </c>
      <c r="B51" s="10" t="s">
        <v>564</v>
      </c>
      <c r="C51" s="27">
        <v>0.32</v>
      </c>
      <c r="D51" s="9" t="s">
        <v>581</v>
      </c>
      <c r="E51" s="8">
        <f t="shared" si="1"/>
        <v>0.12197</v>
      </c>
      <c r="F51" s="42">
        <f t="shared" si="2"/>
        <v>626576</v>
      </c>
      <c r="G51" s="43">
        <f t="shared" si="2"/>
        <v>76423.47219</v>
      </c>
      <c r="H51" s="13">
        <f t="shared" si="4"/>
        <v>8.9169999999999999E-2</v>
      </c>
      <c r="I51" s="82">
        <f t="shared" si="3"/>
        <v>55871.781920000001</v>
      </c>
      <c r="J51" s="34">
        <v>0</v>
      </c>
      <c r="K51" s="32">
        <v>0</v>
      </c>
      <c r="L51" s="34">
        <v>0</v>
      </c>
      <c r="M51" s="32">
        <v>0</v>
      </c>
      <c r="N51" s="34">
        <v>0</v>
      </c>
      <c r="O51" s="32">
        <v>0</v>
      </c>
      <c r="P51" s="34">
        <v>0</v>
      </c>
      <c r="Q51" s="32">
        <v>0</v>
      </c>
      <c r="R51" s="34">
        <v>0</v>
      </c>
      <c r="S51" s="32">
        <v>0</v>
      </c>
      <c r="T51" s="34">
        <v>13727</v>
      </c>
      <c r="U51" s="32">
        <v>1674.2821899999999</v>
      </c>
      <c r="V51" s="34">
        <v>25597</v>
      </c>
      <c r="W51" s="32">
        <v>3122.07</v>
      </c>
      <c r="X51" s="34">
        <v>52952</v>
      </c>
      <c r="Y51" s="32">
        <v>6458.56</v>
      </c>
      <c r="Z51" s="34">
        <v>66728</v>
      </c>
      <c r="AA51" s="32">
        <v>8138.81</v>
      </c>
      <c r="AB51" s="34">
        <v>104256</v>
      </c>
      <c r="AC51" s="32">
        <v>12716.1</v>
      </c>
      <c r="AD51" s="34">
        <v>173980</v>
      </c>
      <c r="AE51" s="32">
        <v>21220.34</v>
      </c>
      <c r="AF51" s="34">
        <v>189336</v>
      </c>
      <c r="AG51" s="32">
        <v>23093.31</v>
      </c>
    </row>
    <row r="52" spans="1:33" x14ac:dyDescent="0.2">
      <c r="A52" s="9">
        <v>46</v>
      </c>
      <c r="B52" s="10" t="s">
        <v>559</v>
      </c>
      <c r="C52" s="27">
        <v>0.4</v>
      </c>
      <c r="D52" s="9" t="s">
        <v>588</v>
      </c>
      <c r="E52" s="8">
        <f t="shared" si="1"/>
        <v>0.12197</v>
      </c>
      <c r="F52" s="42">
        <f t="shared" si="2"/>
        <v>663946</v>
      </c>
      <c r="G52" s="43">
        <f t="shared" si="2"/>
        <v>80981.479999999981</v>
      </c>
      <c r="H52" s="13">
        <f t="shared" si="4"/>
        <v>8.9169999999999999E-2</v>
      </c>
      <c r="I52" s="82">
        <f t="shared" si="3"/>
        <v>59204.06482</v>
      </c>
      <c r="J52" s="34">
        <v>0</v>
      </c>
      <c r="K52" s="32">
        <v>0</v>
      </c>
      <c r="L52" s="34">
        <v>0</v>
      </c>
      <c r="M52" s="32">
        <v>0</v>
      </c>
      <c r="N52" s="34">
        <v>0</v>
      </c>
      <c r="O52" s="32">
        <v>0</v>
      </c>
      <c r="P52" s="34">
        <v>0</v>
      </c>
      <c r="Q52" s="32">
        <v>0</v>
      </c>
      <c r="R52" s="34">
        <v>0</v>
      </c>
      <c r="S52" s="32">
        <v>0</v>
      </c>
      <c r="T52" s="34">
        <v>0</v>
      </c>
      <c r="U52" s="32">
        <v>0</v>
      </c>
      <c r="V52" s="34">
        <v>39818</v>
      </c>
      <c r="W52" s="32">
        <v>4856.6000000000004</v>
      </c>
      <c r="X52" s="34">
        <v>101504</v>
      </c>
      <c r="Y52" s="32">
        <v>12380.44</v>
      </c>
      <c r="Z52" s="34">
        <v>125845</v>
      </c>
      <c r="AA52" s="32">
        <v>15349.31</v>
      </c>
      <c r="AB52" s="34">
        <v>138977</v>
      </c>
      <c r="AC52" s="32">
        <v>16951.02</v>
      </c>
      <c r="AD52" s="34">
        <v>153252</v>
      </c>
      <c r="AE52" s="32">
        <v>18692.150000000001</v>
      </c>
      <c r="AF52" s="34">
        <v>104550</v>
      </c>
      <c r="AG52" s="32">
        <v>12751.96</v>
      </c>
    </row>
    <row r="53" spans="1:33" x14ac:dyDescent="0.2">
      <c r="A53" s="9">
        <v>47</v>
      </c>
      <c r="B53" s="10" t="s">
        <v>22</v>
      </c>
      <c r="C53" s="27">
        <v>0.3</v>
      </c>
      <c r="D53" s="9" t="s">
        <v>69</v>
      </c>
      <c r="E53" s="8">
        <f t="shared" si="1"/>
        <v>0.11688999999999999</v>
      </c>
      <c r="F53" s="42">
        <f t="shared" si="2"/>
        <v>1068399</v>
      </c>
      <c r="G53" s="43">
        <f t="shared" si="2"/>
        <v>124884.1</v>
      </c>
      <c r="H53" s="13">
        <f t="shared" si="4"/>
        <v>8.4089999999999998E-2</v>
      </c>
      <c r="I53" s="82">
        <f t="shared" si="3"/>
        <v>89841.671910000005</v>
      </c>
      <c r="J53" s="34">
        <v>179134</v>
      </c>
      <c r="K53" s="32">
        <v>20367.54</v>
      </c>
      <c r="L53" s="34">
        <v>150730</v>
      </c>
      <c r="M53" s="32">
        <v>17138</v>
      </c>
      <c r="N53" s="34">
        <v>180734</v>
      </c>
      <c r="O53" s="32">
        <v>20549.46</v>
      </c>
      <c r="P53" s="34">
        <v>145814</v>
      </c>
      <c r="Q53" s="32">
        <v>16579.05</v>
      </c>
      <c r="R53" s="34">
        <v>0</v>
      </c>
      <c r="S53" s="32">
        <v>0</v>
      </c>
      <c r="T53" s="34">
        <v>0</v>
      </c>
      <c r="U53" s="32">
        <v>0</v>
      </c>
      <c r="V53" s="34">
        <v>0</v>
      </c>
      <c r="W53" s="32">
        <v>0</v>
      </c>
      <c r="X53" s="34">
        <v>0</v>
      </c>
      <c r="Y53" s="32">
        <v>0</v>
      </c>
      <c r="Z53" s="34">
        <v>16</v>
      </c>
      <c r="AA53" s="32">
        <v>1.95</v>
      </c>
      <c r="AB53" s="34">
        <v>48395</v>
      </c>
      <c r="AC53" s="32">
        <v>5902.74</v>
      </c>
      <c r="AD53" s="34">
        <v>189011</v>
      </c>
      <c r="AE53" s="32">
        <v>23053.67</v>
      </c>
      <c r="AF53" s="34">
        <v>174565</v>
      </c>
      <c r="AG53" s="32">
        <v>21291.69</v>
      </c>
    </row>
    <row r="54" spans="1:33" x14ac:dyDescent="0.2">
      <c r="A54" s="9">
        <v>48</v>
      </c>
      <c r="B54" s="10" t="s">
        <v>81</v>
      </c>
      <c r="C54" s="27">
        <v>0.495</v>
      </c>
      <c r="D54" s="9" t="s">
        <v>36</v>
      </c>
      <c r="E54" s="8">
        <f t="shared" si="1"/>
        <v>0.1113</v>
      </c>
      <c r="F54" s="42">
        <f t="shared" si="2"/>
        <v>1493633</v>
      </c>
      <c r="G54" s="43">
        <f t="shared" si="2"/>
        <v>166245.59</v>
      </c>
      <c r="H54" s="13">
        <f t="shared" si="4"/>
        <v>7.8499999999999986E-2</v>
      </c>
      <c r="I54" s="82">
        <f t="shared" si="3"/>
        <v>117250.19049999998</v>
      </c>
      <c r="J54" s="34">
        <v>238474</v>
      </c>
      <c r="K54" s="32">
        <v>26036.59</v>
      </c>
      <c r="L54" s="34">
        <v>320861</v>
      </c>
      <c r="M54" s="32">
        <v>35031.599999999999</v>
      </c>
      <c r="N54" s="34">
        <v>350026</v>
      </c>
      <c r="O54" s="32">
        <v>38215.839999999997</v>
      </c>
      <c r="P54" s="34">
        <v>184935</v>
      </c>
      <c r="Q54" s="32">
        <v>20191.2</v>
      </c>
      <c r="R54" s="34">
        <v>0</v>
      </c>
      <c r="S54" s="32">
        <v>0</v>
      </c>
      <c r="T54" s="34">
        <v>0</v>
      </c>
      <c r="U54" s="32">
        <v>0</v>
      </c>
      <c r="V54" s="34">
        <v>0</v>
      </c>
      <c r="W54" s="32">
        <v>0</v>
      </c>
      <c r="X54" s="34">
        <v>0</v>
      </c>
      <c r="Y54" s="32">
        <v>0</v>
      </c>
      <c r="Z54" s="34">
        <v>0</v>
      </c>
      <c r="AA54" s="32">
        <v>0</v>
      </c>
      <c r="AB54" s="34">
        <v>125380</v>
      </c>
      <c r="AC54" s="32">
        <v>14684.51</v>
      </c>
      <c r="AD54" s="34">
        <v>36001</v>
      </c>
      <c r="AE54" s="32">
        <v>4216.4399999999996</v>
      </c>
      <c r="AF54" s="34">
        <v>237956</v>
      </c>
      <c r="AG54" s="32">
        <v>27869.41</v>
      </c>
    </row>
    <row r="55" spans="1:33" x14ac:dyDescent="0.2">
      <c r="A55" s="9">
        <v>49</v>
      </c>
      <c r="B55" s="10" t="s">
        <v>612</v>
      </c>
      <c r="C55" s="27">
        <v>0.123</v>
      </c>
      <c r="D55" s="9" t="s">
        <v>618</v>
      </c>
      <c r="E55" s="8">
        <f t="shared" si="1"/>
        <v>0.13275999999999999</v>
      </c>
      <c r="F55" s="42">
        <f t="shared" si="2"/>
        <v>115162</v>
      </c>
      <c r="G55" s="43">
        <f t="shared" si="2"/>
        <v>15288.91</v>
      </c>
      <c r="H55" s="13">
        <f t="shared" si="4"/>
        <v>9.9959999999999993E-2</v>
      </c>
      <c r="I55" s="82">
        <f t="shared" si="3"/>
        <v>11511.593519999999</v>
      </c>
      <c r="J55" s="34">
        <v>0</v>
      </c>
      <c r="K55" s="32">
        <v>0</v>
      </c>
      <c r="L55" s="34">
        <v>0</v>
      </c>
      <c r="M55" s="32">
        <v>0</v>
      </c>
      <c r="N55" s="34">
        <v>0</v>
      </c>
      <c r="O55" s="32">
        <v>0</v>
      </c>
      <c r="P55" s="34">
        <v>0</v>
      </c>
      <c r="Q55" s="32">
        <v>0</v>
      </c>
      <c r="R55" s="34">
        <v>0</v>
      </c>
      <c r="S55" s="32">
        <v>0</v>
      </c>
      <c r="T55" s="34">
        <v>0</v>
      </c>
      <c r="U55" s="32">
        <v>0</v>
      </c>
      <c r="V55" s="34">
        <v>0</v>
      </c>
      <c r="W55" s="32">
        <v>0</v>
      </c>
      <c r="X55" s="34">
        <v>0</v>
      </c>
      <c r="Y55" s="32">
        <v>0</v>
      </c>
      <c r="Z55" s="34">
        <v>0</v>
      </c>
      <c r="AA55" s="32">
        <v>0</v>
      </c>
      <c r="AB55" s="34">
        <v>0</v>
      </c>
      <c r="AC55" s="32">
        <v>0</v>
      </c>
      <c r="AD55" s="34">
        <v>58394</v>
      </c>
      <c r="AE55" s="32">
        <v>7752.39</v>
      </c>
      <c r="AF55" s="34">
        <v>56768</v>
      </c>
      <c r="AG55" s="32">
        <v>7536.52</v>
      </c>
    </row>
    <row r="56" spans="1:33" x14ac:dyDescent="0.2">
      <c r="A56" s="9">
        <v>50</v>
      </c>
      <c r="B56" s="10" t="s">
        <v>540</v>
      </c>
      <c r="C56" s="27">
        <v>1.9990000000000001</v>
      </c>
      <c r="D56" s="9" t="s">
        <v>546</v>
      </c>
      <c r="E56" s="8">
        <f t="shared" si="1"/>
        <v>0.10258</v>
      </c>
      <c r="F56" s="42">
        <f t="shared" si="2"/>
        <v>9720931</v>
      </c>
      <c r="G56" s="43">
        <f t="shared" si="2"/>
        <v>997217.65</v>
      </c>
      <c r="H56" s="13">
        <f t="shared" si="4"/>
        <v>6.9780000000000009E-2</v>
      </c>
      <c r="I56" s="82">
        <f t="shared" si="3"/>
        <v>678326.56518000003</v>
      </c>
      <c r="J56" s="34">
        <v>0</v>
      </c>
      <c r="K56" s="32">
        <v>0</v>
      </c>
      <c r="L56" s="34">
        <v>0</v>
      </c>
      <c r="M56" s="32">
        <v>0</v>
      </c>
      <c r="N56" s="34">
        <v>0</v>
      </c>
      <c r="O56" s="32">
        <v>0</v>
      </c>
      <c r="P56" s="34">
        <v>0</v>
      </c>
      <c r="Q56" s="32">
        <v>0</v>
      </c>
      <c r="R56" s="34">
        <v>0</v>
      </c>
      <c r="S56" s="32">
        <v>0</v>
      </c>
      <c r="T56" s="34">
        <v>1326132</v>
      </c>
      <c r="U56" s="32">
        <v>127600.42</v>
      </c>
      <c r="V56" s="34">
        <v>1306866</v>
      </c>
      <c r="W56" s="32">
        <v>135378.25</v>
      </c>
      <c r="X56" s="34">
        <v>1431448</v>
      </c>
      <c r="Y56" s="32">
        <v>148283.70000000001</v>
      </c>
      <c r="Z56" s="34">
        <v>1383399</v>
      </c>
      <c r="AA56" s="32">
        <v>143306.29999999999</v>
      </c>
      <c r="AB56" s="34">
        <v>1435409</v>
      </c>
      <c r="AC56" s="32">
        <v>148694.01999999999</v>
      </c>
      <c r="AD56" s="34">
        <v>1390743</v>
      </c>
      <c r="AE56" s="32">
        <v>144067.07</v>
      </c>
      <c r="AF56" s="34">
        <v>1446934</v>
      </c>
      <c r="AG56" s="32">
        <v>149887.89000000001</v>
      </c>
    </row>
    <row r="57" spans="1:33" x14ac:dyDescent="0.2">
      <c r="A57" s="9">
        <v>51</v>
      </c>
      <c r="B57" s="10" t="s">
        <v>519</v>
      </c>
      <c r="C57" s="27">
        <v>3.12</v>
      </c>
      <c r="D57" s="9" t="s">
        <v>131</v>
      </c>
      <c r="E57" s="8">
        <f t="shared" si="1"/>
        <v>9.6280000000000004E-2</v>
      </c>
      <c r="F57" s="42">
        <f t="shared" si="2"/>
        <v>22380576</v>
      </c>
      <c r="G57" s="43">
        <f t="shared" si="2"/>
        <v>2154862.88</v>
      </c>
      <c r="H57" s="13">
        <f t="shared" si="4"/>
        <v>6.3480000000000009E-2</v>
      </c>
      <c r="I57" s="82">
        <f t="shared" si="3"/>
        <v>1420718.9644800001</v>
      </c>
      <c r="J57" s="34">
        <v>1930831</v>
      </c>
      <c r="K57" s="32">
        <v>179509.36</v>
      </c>
      <c r="L57" s="34">
        <v>2045591</v>
      </c>
      <c r="M57" s="32">
        <v>190178.6</v>
      </c>
      <c r="N57" s="34">
        <v>2240141</v>
      </c>
      <c r="O57" s="32">
        <v>208265.91</v>
      </c>
      <c r="P57" s="34">
        <v>2146782</v>
      </c>
      <c r="Q57" s="32">
        <v>199586.32</v>
      </c>
      <c r="R57" s="34">
        <v>1778471</v>
      </c>
      <c r="S57" s="32">
        <v>165344.45000000001</v>
      </c>
      <c r="T57" s="34">
        <v>1840342</v>
      </c>
      <c r="U57" s="32">
        <v>171096.6</v>
      </c>
      <c r="V57" s="34">
        <v>1252544</v>
      </c>
      <c r="W57" s="32">
        <v>125379.65</v>
      </c>
      <c r="X57" s="34">
        <v>1688042</v>
      </c>
      <c r="Y57" s="32">
        <v>168973</v>
      </c>
      <c r="Z57" s="34">
        <v>1627115</v>
      </c>
      <c r="AA57" s="32">
        <v>162874.21</v>
      </c>
      <c r="AB57" s="34">
        <v>1745672</v>
      </c>
      <c r="AC57" s="32">
        <v>174741.77</v>
      </c>
      <c r="AD57" s="34">
        <v>2078458</v>
      </c>
      <c r="AE57" s="32">
        <v>208053.65</v>
      </c>
      <c r="AF57" s="34">
        <v>2006587</v>
      </c>
      <c r="AG57" s="32">
        <v>200859.36</v>
      </c>
    </row>
    <row r="58" spans="1:33" x14ac:dyDescent="0.2">
      <c r="A58" s="9">
        <v>52</v>
      </c>
      <c r="B58" s="10" t="s">
        <v>7</v>
      </c>
      <c r="C58" s="27">
        <v>0.3</v>
      </c>
      <c r="D58" s="9" t="s">
        <v>23</v>
      </c>
      <c r="E58" s="8">
        <f t="shared" si="1"/>
        <v>0.11246</v>
      </c>
      <c r="F58" s="42">
        <f t="shared" si="2"/>
        <v>2886055</v>
      </c>
      <c r="G58" s="43">
        <f t="shared" si="2"/>
        <v>324558.14</v>
      </c>
      <c r="H58" s="13">
        <f t="shared" si="4"/>
        <v>7.9660000000000009E-2</v>
      </c>
      <c r="I58" s="82">
        <f t="shared" si="3"/>
        <v>229903.14130000002</v>
      </c>
      <c r="J58" s="34">
        <v>310401</v>
      </c>
      <c r="K58" s="32">
        <v>33889.58</v>
      </c>
      <c r="L58" s="34">
        <v>294960</v>
      </c>
      <c r="M58" s="32">
        <v>32203.73</v>
      </c>
      <c r="N58" s="34">
        <v>329150</v>
      </c>
      <c r="O58" s="32">
        <v>35936.6</v>
      </c>
      <c r="P58" s="34">
        <v>304555</v>
      </c>
      <c r="Q58" s="32">
        <v>33251.31</v>
      </c>
      <c r="R58" s="34">
        <v>234609</v>
      </c>
      <c r="S58" s="32">
        <v>25614.61</v>
      </c>
      <c r="T58" s="34">
        <v>221113</v>
      </c>
      <c r="U58" s="32">
        <v>24141.119999999999</v>
      </c>
      <c r="V58" s="34">
        <v>187101</v>
      </c>
      <c r="W58" s="32">
        <v>21913.27</v>
      </c>
      <c r="X58" s="34">
        <v>188324</v>
      </c>
      <c r="Y58" s="32">
        <v>22056.51</v>
      </c>
      <c r="Z58" s="34">
        <v>199297</v>
      </c>
      <c r="AA58" s="32">
        <v>23341.66</v>
      </c>
      <c r="AB58" s="34">
        <v>233552</v>
      </c>
      <c r="AC58" s="32">
        <v>27353.61</v>
      </c>
      <c r="AD58" s="34">
        <v>172356</v>
      </c>
      <c r="AE58" s="32">
        <v>20186.330000000002</v>
      </c>
      <c r="AF58" s="34">
        <v>210637</v>
      </c>
      <c r="AG58" s="32">
        <v>24669.81</v>
      </c>
    </row>
    <row r="59" spans="1:33" x14ac:dyDescent="0.2">
      <c r="A59" s="9">
        <v>53</v>
      </c>
      <c r="B59" s="10" t="s">
        <v>545</v>
      </c>
      <c r="C59" s="27">
        <v>0.16</v>
      </c>
      <c r="D59" s="9" t="s">
        <v>566</v>
      </c>
      <c r="E59" s="8">
        <f t="shared" si="1"/>
        <v>0.12916</v>
      </c>
      <c r="F59" s="42">
        <f t="shared" si="2"/>
        <v>546014</v>
      </c>
      <c r="G59" s="43">
        <f t="shared" si="2"/>
        <v>70521.66</v>
      </c>
      <c r="H59" s="13">
        <f t="shared" si="4"/>
        <v>9.6360000000000001E-2</v>
      </c>
      <c r="I59" s="82">
        <f t="shared" si="3"/>
        <v>52613.909039999999</v>
      </c>
      <c r="J59" s="34">
        <v>0</v>
      </c>
      <c r="K59" s="32">
        <v>0</v>
      </c>
      <c r="L59" s="34">
        <v>0</v>
      </c>
      <c r="M59" s="32">
        <v>0</v>
      </c>
      <c r="N59" s="34">
        <v>0</v>
      </c>
      <c r="O59" s="32">
        <v>0</v>
      </c>
      <c r="P59" s="34">
        <v>0</v>
      </c>
      <c r="Q59" s="32">
        <v>0</v>
      </c>
      <c r="R59" s="34">
        <v>0</v>
      </c>
      <c r="S59" s="32">
        <v>0</v>
      </c>
      <c r="T59" s="34">
        <v>29367</v>
      </c>
      <c r="U59" s="32">
        <v>3548.71</v>
      </c>
      <c r="V59" s="34">
        <v>69056</v>
      </c>
      <c r="W59" s="32">
        <v>8951.73</v>
      </c>
      <c r="X59" s="34">
        <v>67859</v>
      </c>
      <c r="Y59" s="32">
        <v>8796.56</v>
      </c>
      <c r="Z59" s="34">
        <v>69097</v>
      </c>
      <c r="AA59" s="32">
        <v>8957.0400000000009</v>
      </c>
      <c r="AB59" s="34">
        <v>98662</v>
      </c>
      <c r="AC59" s="32">
        <v>12789.56</v>
      </c>
      <c r="AD59" s="34">
        <v>110237</v>
      </c>
      <c r="AE59" s="32">
        <v>14290.02</v>
      </c>
      <c r="AF59" s="34">
        <v>101736</v>
      </c>
      <c r="AG59" s="32">
        <v>13188.04</v>
      </c>
    </row>
    <row r="60" spans="1:33" x14ac:dyDescent="0.2">
      <c r="A60" s="9">
        <v>54</v>
      </c>
      <c r="B60" s="10" t="s">
        <v>607</v>
      </c>
      <c r="C60" s="27">
        <v>1.9990000000000001</v>
      </c>
      <c r="D60" s="9" t="s">
        <v>619</v>
      </c>
      <c r="E60" s="8">
        <f t="shared" si="1"/>
        <v>0.10359</v>
      </c>
      <c r="F60" s="42">
        <f t="shared" si="2"/>
        <v>1817919</v>
      </c>
      <c r="G60" s="43">
        <f t="shared" si="2"/>
        <v>188318.22999999998</v>
      </c>
      <c r="H60" s="13">
        <f t="shared" si="4"/>
        <v>7.0789999999999992E-2</v>
      </c>
      <c r="I60" s="82">
        <f t="shared" si="3"/>
        <v>128690.48600999998</v>
      </c>
      <c r="J60" s="34">
        <v>0</v>
      </c>
      <c r="K60" s="32">
        <v>0</v>
      </c>
      <c r="L60" s="34">
        <v>0</v>
      </c>
      <c r="M60" s="32">
        <v>0</v>
      </c>
      <c r="N60" s="34">
        <v>0</v>
      </c>
      <c r="O60" s="32">
        <v>0</v>
      </c>
      <c r="P60" s="34">
        <v>0</v>
      </c>
      <c r="Q60" s="32">
        <v>0</v>
      </c>
      <c r="R60" s="34">
        <v>0</v>
      </c>
      <c r="S60" s="32">
        <v>0</v>
      </c>
      <c r="T60" s="34">
        <v>0</v>
      </c>
      <c r="U60" s="32">
        <v>0</v>
      </c>
      <c r="V60" s="34">
        <v>0</v>
      </c>
      <c r="W60" s="32">
        <v>0</v>
      </c>
      <c r="X60" s="34">
        <v>0</v>
      </c>
      <c r="Y60" s="32">
        <v>0</v>
      </c>
      <c r="Z60" s="34">
        <v>0</v>
      </c>
      <c r="AA60" s="32">
        <v>0</v>
      </c>
      <c r="AB60" s="34">
        <v>0</v>
      </c>
      <c r="AC60" s="32">
        <v>0</v>
      </c>
      <c r="AD60" s="34">
        <v>472001</v>
      </c>
      <c r="AE60" s="32">
        <v>48894.58</v>
      </c>
      <c r="AF60" s="34">
        <v>1345918</v>
      </c>
      <c r="AG60" s="32">
        <v>139423.65</v>
      </c>
    </row>
    <row r="61" spans="1:33" x14ac:dyDescent="0.2">
      <c r="A61" s="9">
        <v>55</v>
      </c>
      <c r="B61" s="10" t="s">
        <v>24</v>
      </c>
      <c r="C61" s="27">
        <v>0.499</v>
      </c>
      <c r="D61" s="9" t="s">
        <v>133</v>
      </c>
      <c r="E61" s="8">
        <f t="shared" si="1"/>
        <v>0.11233</v>
      </c>
      <c r="F61" s="42">
        <f t="shared" si="2"/>
        <v>3002402</v>
      </c>
      <c r="G61" s="43">
        <f t="shared" si="2"/>
        <v>337263.96</v>
      </c>
      <c r="H61" s="13">
        <f t="shared" si="4"/>
        <v>7.952999999999999E-2</v>
      </c>
      <c r="I61" s="82">
        <f t="shared" si="3"/>
        <v>238781.03105999998</v>
      </c>
      <c r="J61" s="34">
        <v>331973</v>
      </c>
      <c r="K61" s="32">
        <v>36244.81</v>
      </c>
      <c r="L61" s="34">
        <v>297369</v>
      </c>
      <c r="M61" s="32">
        <v>32466.75</v>
      </c>
      <c r="N61" s="34">
        <v>316368</v>
      </c>
      <c r="O61" s="32">
        <v>34541.06</v>
      </c>
      <c r="P61" s="34">
        <v>315330</v>
      </c>
      <c r="Q61" s="32">
        <v>34427.730000000003</v>
      </c>
      <c r="R61" s="34">
        <v>321440</v>
      </c>
      <c r="S61" s="32">
        <v>35094.82</v>
      </c>
      <c r="T61" s="34">
        <v>228273</v>
      </c>
      <c r="U61" s="32">
        <v>24922.85</v>
      </c>
      <c r="V61" s="34">
        <v>296431</v>
      </c>
      <c r="W61" s="32">
        <v>34718</v>
      </c>
      <c r="X61" s="34">
        <v>324320</v>
      </c>
      <c r="Y61" s="32">
        <v>37984.36</v>
      </c>
      <c r="Z61" s="34">
        <v>190522</v>
      </c>
      <c r="AA61" s="32">
        <v>22313.94</v>
      </c>
      <c r="AB61" s="34">
        <v>0</v>
      </c>
      <c r="AC61" s="32">
        <v>0</v>
      </c>
      <c r="AD61" s="34">
        <v>57732</v>
      </c>
      <c r="AE61" s="32">
        <v>6761.57</v>
      </c>
      <c r="AF61" s="34">
        <v>322644</v>
      </c>
      <c r="AG61" s="32">
        <v>37788.07</v>
      </c>
    </row>
    <row r="62" spans="1:33" x14ac:dyDescent="0.2">
      <c r="A62" s="9">
        <v>56</v>
      </c>
      <c r="B62" s="10" t="s">
        <v>558</v>
      </c>
      <c r="C62" s="27">
        <v>0.99</v>
      </c>
      <c r="D62" s="9" t="s">
        <v>567</v>
      </c>
      <c r="E62" s="8">
        <f t="shared" si="1"/>
        <v>0.11164</v>
      </c>
      <c r="F62" s="42">
        <f t="shared" si="2"/>
        <v>4144455</v>
      </c>
      <c r="G62" s="43">
        <f t="shared" si="2"/>
        <v>462699.99</v>
      </c>
      <c r="H62" s="13">
        <f t="shared" si="4"/>
        <v>7.8839999999999993E-2</v>
      </c>
      <c r="I62" s="82">
        <f t="shared" si="3"/>
        <v>326748.83219999995</v>
      </c>
      <c r="J62" s="34">
        <v>0</v>
      </c>
      <c r="K62" s="32">
        <v>0</v>
      </c>
      <c r="L62" s="34">
        <v>0</v>
      </c>
      <c r="M62" s="32">
        <v>0</v>
      </c>
      <c r="N62" s="34">
        <v>0</v>
      </c>
      <c r="O62" s="32">
        <v>0</v>
      </c>
      <c r="P62" s="34">
        <v>159649</v>
      </c>
      <c r="Q62" s="32">
        <v>14705.27</v>
      </c>
      <c r="R62" s="34">
        <v>345933</v>
      </c>
      <c r="S62" s="32">
        <v>33971.42</v>
      </c>
      <c r="T62" s="34">
        <v>995</v>
      </c>
      <c r="U62" s="32">
        <v>105.53</v>
      </c>
      <c r="V62" s="34">
        <v>510299</v>
      </c>
      <c r="W62" s="32">
        <v>58061.82</v>
      </c>
      <c r="X62" s="34">
        <v>624465</v>
      </c>
      <c r="Y62" s="32">
        <v>71051.63</v>
      </c>
      <c r="Z62" s="34">
        <v>518854</v>
      </c>
      <c r="AA62" s="32">
        <v>59035.21</v>
      </c>
      <c r="AB62" s="34">
        <v>569647</v>
      </c>
      <c r="AC62" s="32">
        <v>64814.44</v>
      </c>
      <c r="AD62" s="34">
        <v>693505</v>
      </c>
      <c r="AE62" s="32">
        <v>78907</v>
      </c>
      <c r="AF62" s="34">
        <v>721108</v>
      </c>
      <c r="AG62" s="32">
        <v>82047.67</v>
      </c>
    </row>
    <row r="63" spans="1:33" x14ac:dyDescent="0.2">
      <c r="A63" s="9">
        <v>57</v>
      </c>
      <c r="B63" s="10" t="s">
        <v>557</v>
      </c>
      <c r="C63" s="27">
        <v>0.99</v>
      </c>
      <c r="D63" s="9" t="s">
        <v>580</v>
      </c>
      <c r="E63" s="8">
        <f t="shared" si="1"/>
        <v>0.11378000000000001</v>
      </c>
      <c r="F63" s="42">
        <f t="shared" si="2"/>
        <v>2507699</v>
      </c>
      <c r="G63" s="43">
        <f t="shared" si="2"/>
        <v>285324.43</v>
      </c>
      <c r="H63" s="13">
        <f t="shared" si="4"/>
        <v>8.0979999999999996E-2</v>
      </c>
      <c r="I63" s="82">
        <f t="shared" si="3"/>
        <v>203073.46502</v>
      </c>
      <c r="J63" s="34">
        <v>0</v>
      </c>
      <c r="K63" s="32">
        <v>0</v>
      </c>
      <c r="L63" s="34">
        <v>0</v>
      </c>
      <c r="M63" s="32">
        <v>0</v>
      </c>
      <c r="N63" s="34">
        <v>0</v>
      </c>
      <c r="O63" s="32">
        <v>0</v>
      </c>
      <c r="P63" s="34">
        <v>0</v>
      </c>
      <c r="Q63" s="32">
        <v>0</v>
      </c>
      <c r="R63" s="34">
        <v>0</v>
      </c>
      <c r="S63" s="32">
        <v>0</v>
      </c>
      <c r="T63" s="34">
        <v>202</v>
      </c>
      <c r="U63" s="32">
        <v>21.42</v>
      </c>
      <c r="V63" s="34">
        <v>424361</v>
      </c>
      <c r="W63" s="32">
        <v>48283.79</v>
      </c>
      <c r="X63" s="34">
        <v>569192</v>
      </c>
      <c r="Y63" s="32">
        <v>64762.67</v>
      </c>
      <c r="Z63" s="34">
        <v>375546</v>
      </c>
      <c r="AA63" s="32">
        <v>42729.62</v>
      </c>
      <c r="AB63" s="34">
        <v>125206</v>
      </c>
      <c r="AC63" s="32">
        <v>14245.94</v>
      </c>
      <c r="AD63" s="34">
        <v>310415</v>
      </c>
      <c r="AE63" s="32">
        <v>35319.019999999997</v>
      </c>
      <c r="AF63" s="34">
        <v>702777</v>
      </c>
      <c r="AG63" s="32">
        <v>79961.97</v>
      </c>
    </row>
    <row r="64" spans="1:33" x14ac:dyDescent="0.2">
      <c r="A64" s="9">
        <v>58</v>
      </c>
      <c r="B64" s="10" t="s">
        <v>10</v>
      </c>
      <c r="C64" s="27">
        <v>4.8000000000000001E-2</v>
      </c>
      <c r="D64" s="9" t="s">
        <v>11</v>
      </c>
      <c r="E64" s="8">
        <f t="shared" si="1"/>
        <v>0.14007</v>
      </c>
      <c r="F64" s="42">
        <f t="shared" si="2"/>
        <v>279861</v>
      </c>
      <c r="G64" s="43">
        <f t="shared" si="2"/>
        <v>39200.53</v>
      </c>
      <c r="H64" s="13">
        <f t="shared" si="4"/>
        <v>0.10727</v>
      </c>
      <c r="I64" s="82">
        <f t="shared" si="3"/>
        <v>30020.689470000001</v>
      </c>
      <c r="J64" s="34">
        <v>30513</v>
      </c>
      <c r="K64" s="32">
        <v>4138.4799999999996</v>
      </c>
      <c r="L64" s="34">
        <v>29598</v>
      </c>
      <c r="M64" s="32">
        <v>4014.38</v>
      </c>
      <c r="N64" s="34">
        <v>27256</v>
      </c>
      <c r="O64" s="32">
        <v>3696.73</v>
      </c>
      <c r="P64" s="34">
        <v>20902</v>
      </c>
      <c r="Q64" s="32">
        <v>2834.94</v>
      </c>
      <c r="R64" s="34">
        <v>17628</v>
      </c>
      <c r="S64" s="32">
        <v>2390.89</v>
      </c>
      <c r="T64" s="34">
        <v>16771</v>
      </c>
      <c r="U64" s="32">
        <v>2274.65</v>
      </c>
      <c r="V64" s="34">
        <v>17339</v>
      </c>
      <c r="W64" s="32">
        <v>2508.7800000000002</v>
      </c>
      <c r="X64" s="34">
        <v>17241</v>
      </c>
      <c r="Y64" s="32">
        <v>2494.6</v>
      </c>
      <c r="Z64" s="34">
        <v>16838</v>
      </c>
      <c r="AA64" s="32">
        <v>2436.29</v>
      </c>
      <c r="AB64" s="34">
        <v>24690</v>
      </c>
      <c r="AC64" s="32">
        <v>3572.4</v>
      </c>
      <c r="AD64" s="34">
        <v>33055</v>
      </c>
      <c r="AE64" s="32">
        <v>4782.7299999999996</v>
      </c>
      <c r="AF64" s="34">
        <v>28030</v>
      </c>
      <c r="AG64" s="32">
        <v>4055.66</v>
      </c>
    </row>
    <row r="65" spans="1:33" x14ac:dyDescent="0.2">
      <c r="A65" s="9">
        <v>59</v>
      </c>
      <c r="B65" s="10" t="s">
        <v>562</v>
      </c>
      <c r="C65" s="27">
        <v>0.84</v>
      </c>
      <c r="D65" s="9" t="s">
        <v>93</v>
      </c>
      <c r="E65" s="8">
        <f t="shared" si="1"/>
        <v>0.11051999999999999</v>
      </c>
      <c r="F65" s="42">
        <f t="shared" si="2"/>
        <v>6032231</v>
      </c>
      <c r="G65" s="43">
        <f t="shared" si="2"/>
        <v>666680.97000000009</v>
      </c>
      <c r="H65" s="13">
        <f t="shared" si="4"/>
        <v>7.7719999999999984E-2</v>
      </c>
      <c r="I65" s="82">
        <f t="shared" si="3"/>
        <v>468824.99331999989</v>
      </c>
      <c r="J65" s="34">
        <v>423435</v>
      </c>
      <c r="K65" s="32">
        <v>45633.59</v>
      </c>
      <c r="L65" s="34">
        <v>388997</v>
      </c>
      <c r="M65" s="32">
        <v>41922.21</v>
      </c>
      <c r="N65" s="34">
        <v>564857</v>
      </c>
      <c r="O65" s="32">
        <v>59931.62</v>
      </c>
      <c r="P65" s="34">
        <v>535674</v>
      </c>
      <c r="Q65" s="32">
        <v>56813.58</v>
      </c>
      <c r="R65" s="34">
        <v>389409</v>
      </c>
      <c r="S65" s="32">
        <v>41300.720000000001</v>
      </c>
      <c r="T65" s="34">
        <v>427993</v>
      </c>
      <c r="U65" s="32">
        <v>45392.94</v>
      </c>
      <c r="V65" s="34">
        <v>496220</v>
      </c>
      <c r="W65" s="32">
        <v>56459.91</v>
      </c>
      <c r="X65" s="34">
        <v>549119</v>
      </c>
      <c r="Y65" s="32">
        <v>62478.76</v>
      </c>
      <c r="Z65" s="34">
        <v>560353</v>
      </c>
      <c r="AA65" s="32">
        <v>63756.959999999999</v>
      </c>
      <c r="AB65" s="34">
        <v>567658</v>
      </c>
      <c r="AC65" s="32">
        <v>64588.13</v>
      </c>
      <c r="AD65" s="34">
        <v>560628</v>
      </c>
      <c r="AE65" s="32">
        <v>63788.25</v>
      </c>
      <c r="AF65" s="34">
        <v>567888</v>
      </c>
      <c r="AG65" s="32">
        <v>64614.3</v>
      </c>
    </row>
    <row r="66" spans="1:33" x14ac:dyDescent="0.2">
      <c r="A66" s="9">
        <v>60</v>
      </c>
      <c r="B66" s="10" t="s">
        <v>560</v>
      </c>
      <c r="C66" s="27">
        <v>0.2</v>
      </c>
      <c r="D66" s="9" t="s">
        <v>561</v>
      </c>
      <c r="E66" s="8">
        <f t="shared" si="1"/>
        <v>0.12845000000000001</v>
      </c>
      <c r="F66" s="42">
        <f t="shared" si="2"/>
        <v>532795</v>
      </c>
      <c r="G66" s="43">
        <f t="shared" si="2"/>
        <v>68436.010000000009</v>
      </c>
      <c r="H66" s="13">
        <f t="shared" si="4"/>
        <v>9.5650000000000013E-2</v>
      </c>
      <c r="I66" s="82">
        <f t="shared" si="3"/>
        <v>50961.841750000007</v>
      </c>
      <c r="J66" s="34">
        <v>0</v>
      </c>
      <c r="K66" s="32">
        <v>0</v>
      </c>
      <c r="L66" s="34">
        <v>0</v>
      </c>
      <c r="M66" s="32">
        <v>0</v>
      </c>
      <c r="N66" s="34">
        <v>0</v>
      </c>
      <c r="O66" s="32">
        <v>0</v>
      </c>
      <c r="P66" s="34">
        <v>0</v>
      </c>
      <c r="Q66" s="32">
        <v>0</v>
      </c>
      <c r="R66" s="34">
        <v>0</v>
      </c>
      <c r="S66" s="32">
        <v>0</v>
      </c>
      <c r="T66" s="34">
        <v>71695</v>
      </c>
      <c r="U66" s="32">
        <v>8663.6200000000008</v>
      </c>
      <c r="V66" s="34">
        <v>0</v>
      </c>
      <c r="W66" s="32">
        <v>0</v>
      </c>
      <c r="X66" s="34">
        <v>0</v>
      </c>
      <c r="Y66" s="32">
        <v>0</v>
      </c>
      <c r="Z66" s="34">
        <v>83479</v>
      </c>
      <c r="AA66" s="32">
        <v>10821.38</v>
      </c>
      <c r="AB66" s="34">
        <v>100407</v>
      </c>
      <c r="AC66" s="32">
        <v>13015.76</v>
      </c>
      <c r="AD66" s="34">
        <v>134813</v>
      </c>
      <c r="AE66" s="32">
        <v>17475.810000000001</v>
      </c>
      <c r="AF66" s="34">
        <v>142401</v>
      </c>
      <c r="AG66" s="32">
        <v>18459.439999999999</v>
      </c>
    </row>
    <row r="67" spans="1:33" x14ac:dyDescent="0.2">
      <c r="A67" s="9">
        <v>61</v>
      </c>
      <c r="B67" s="10" t="s">
        <v>565</v>
      </c>
      <c r="C67" s="27">
        <v>0.2</v>
      </c>
      <c r="D67" s="9" t="s">
        <v>579</v>
      </c>
      <c r="E67" s="8">
        <f t="shared" si="1"/>
        <v>0.12963</v>
      </c>
      <c r="F67" s="42">
        <f t="shared" si="2"/>
        <v>756445</v>
      </c>
      <c r="G67" s="43">
        <f t="shared" si="2"/>
        <v>98057.97</v>
      </c>
      <c r="H67" s="13">
        <f t="shared" si="4"/>
        <v>9.6829999999999999E-2</v>
      </c>
      <c r="I67" s="82">
        <f t="shared" si="3"/>
        <v>73246.569350000005</v>
      </c>
      <c r="J67" s="34">
        <v>0</v>
      </c>
      <c r="K67" s="32">
        <v>0</v>
      </c>
      <c r="L67" s="34">
        <v>0</v>
      </c>
      <c r="M67" s="32">
        <v>0</v>
      </c>
      <c r="N67" s="34">
        <v>0</v>
      </c>
      <c r="O67" s="32">
        <v>0</v>
      </c>
      <c r="P67" s="34">
        <v>0</v>
      </c>
      <c r="Q67" s="32">
        <v>0</v>
      </c>
      <c r="R67" s="34">
        <v>0</v>
      </c>
      <c r="S67" s="32">
        <v>0</v>
      </c>
      <c r="T67" s="34">
        <v>0</v>
      </c>
      <c r="U67" s="32">
        <v>0</v>
      </c>
      <c r="V67" s="34">
        <v>80154</v>
      </c>
      <c r="W67" s="32">
        <v>10390.36</v>
      </c>
      <c r="X67" s="34">
        <v>131929</v>
      </c>
      <c r="Y67" s="32">
        <v>17101.96</v>
      </c>
      <c r="Z67" s="34">
        <v>128000</v>
      </c>
      <c r="AA67" s="32">
        <v>16592.64</v>
      </c>
      <c r="AB67" s="34">
        <v>139283</v>
      </c>
      <c r="AC67" s="32">
        <v>18055.259999999998</v>
      </c>
      <c r="AD67" s="34">
        <v>135200</v>
      </c>
      <c r="AE67" s="32">
        <v>17525.98</v>
      </c>
      <c r="AF67" s="34">
        <v>141879</v>
      </c>
      <c r="AG67" s="32">
        <v>18391.77</v>
      </c>
    </row>
    <row r="68" spans="1:33" x14ac:dyDescent="0.2">
      <c r="A68" s="9">
        <v>62</v>
      </c>
      <c r="B68" s="10" t="s">
        <v>172</v>
      </c>
      <c r="C68" s="27">
        <v>0.5</v>
      </c>
      <c r="D68" s="9" t="s">
        <v>38</v>
      </c>
      <c r="E68" s="8">
        <f t="shared" si="1"/>
        <v>0.11251</v>
      </c>
      <c r="F68" s="42">
        <f t="shared" si="2"/>
        <v>2994557</v>
      </c>
      <c r="G68" s="43">
        <f t="shared" si="2"/>
        <v>336911.85</v>
      </c>
      <c r="H68" s="13">
        <f t="shared" si="4"/>
        <v>7.9710000000000003E-2</v>
      </c>
      <c r="I68" s="82">
        <f t="shared" si="3"/>
        <v>238696.13847000001</v>
      </c>
      <c r="J68" s="34">
        <v>299196</v>
      </c>
      <c r="K68" s="32">
        <v>32666.22</v>
      </c>
      <c r="L68" s="34">
        <v>311263</v>
      </c>
      <c r="M68" s="32">
        <v>33983.69</v>
      </c>
      <c r="N68" s="34">
        <v>323259</v>
      </c>
      <c r="O68" s="32">
        <v>35293.42</v>
      </c>
      <c r="P68" s="34">
        <v>313219</v>
      </c>
      <c r="Q68" s="32">
        <v>34197.25</v>
      </c>
      <c r="R68" s="34">
        <v>258150</v>
      </c>
      <c r="S68" s="32">
        <v>28184.82</v>
      </c>
      <c r="T68" s="34">
        <v>234292</v>
      </c>
      <c r="U68" s="32">
        <v>25580</v>
      </c>
      <c r="V68" s="34">
        <v>133845</v>
      </c>
      <c r="W68" s="32">
        <v>15675.93</v>
      </c>
      <c r="X68" s="34">
        <v>170006</v>
      </c>
      <c r="Y68" s="32">
        <v>19911.099999999999</v>
      </c>
      <c r="Z68" s="34">
        <v>158638</v>
      </c>
      <c r="AA68" s="32">
        <v>18579.68</v>
      </c>
      <c r="AB68" s="34">
        <v>314758</v>
      </c>
      <c r="AC68" s="32">
        <v>36864.46</v>
      </c>
      <c r="AD68" s="34">
        <v>137771</v>
      </c>
      <c r="AE68" s="32">
        <v>16135.74</v>
      </c>
      <c r="AF68" s="34">
        <v>340160</v>
      </c>
      <c r="AG68" s="32">
        <v>39839.54</v>
      </c>
    </row>
    <row r="69" spans="1:33" x14ac:dyDescent="0.2">
      <c r="A69" s="9">
        <v>63</v>
      </c>
      <c r="B69" s="10" t="s">
        <v>140</v>
      </c>
      <c r="C69" s="27">
        <v>2.33</v>
      </c>
      <c r="D69" s="9" t="s">
        <v>56</v>
      </c>
      <c r="E69" s="8">
        <f t="shared" si="1"/>
        <v>9.8150000000000001E-2</v>
      </c>
      <c r="F69" s="42">
        <f t="shared" si="2"/>
        <v>14951818</v>
      </c>
      <c r="G69" s="43">
        <f t="shared" si="2"/>
        <v>1467561.21</v>
      </c>
      <c r="H69" s="13">
        <f t="shared" si="4"/>
        <v>6.5349999999999991E-2</v>
      </c>
      <c r="I69" s="82">
        <f t="shared" si="3"/>
        <v>977101.30629999982</v>
      </c>
      <c r="J69" s="34">
        <v>1258605</v>
      </c>
      <c r="K69" s="32">
        <v>119177.31</v>
      </c>
      <c r="L69" s="34">
        <v>1475437</v>
      </c>
      <c r="M69" s="32">
        <v>139709.13</v>
      </c>
      <c r="N69" s="34">
        <v>1455094</v>
      </c>
      <c r="O69" s="32">
        <v>137782.85</v>
      </c>
      <c r="P69" s="34">
        <v>1528833</v>
      </c>
      <c r="Q69" s="32">
        <v>144765.20000000001</v>
      </c>
      <c r="R69" s="34">
        <v>1230027</v>
      </c>
      <c r="S69" s="32">
        <v>116471.26</v>
      </c>
      <c r="T69" s="34">
        <v>872479</v>
      </c>
      <c r="U69" s="32">
        <v>82615.039999999994</v>
      </c>
      <c r="V69" s="34">
        <v>893034</v>
      </c>
      <c r="W69" s="32">
        <v>91044.82</v>
      </c>
      <c r="X69" s="34">
        <v>925347</v>
      </c>
      <c r="Y69" s="32">
        <v>94339.13</v>
      </c>
      <c r="Z69" s="34">
        <v>1128497</v>
      </c>
      <c r="AA69" s="32">
        <v>115050.27</v>
      </c>
      <c r="AB69" s="34">
        <v>1587664</v>
      </c>
      <c r="AC69" s="32">
        <v>161862.34</v>
      </c>
      <c r="AD69" s="34">
        <v>1568918</v>
      </c>
      <c r="AE69" s="32">
        <v>159951.19</v>
      </c>
      <c r="AF69" s="34">
        <v>1027883</v>
      </c>
      <c r="AG69" s="32">
        <v>104792.67</v>
      </c>
    </row>
    <row r="70" spans="1:33" x14ac:dyDescent="0.2">
      <c r="A70" s="9">
        <v>64</v>
      </c>
      <c r="B70" s="10" t="s">
        <v>601</v>
      </c>
      <c r="C70" s="27">
        <v>1.56</v>
      </c>
      <c r="D70" s="9" t="s">
        <v>611</v>
      </c>
      <c r="E70" s="8">
        <f t="shared" ref="E70:E147" si="5">ROUND(G70/F70,5)</f>
        <v>0.10359</v>
      </c>
      <c r="F70" s="42">
        <f t="shared" ref="F70:G145" si="6">SUM(J70,L70,N70,P70,R70,T70,V70,X70,Z70,AB70,AD70,AF70)</f>
        <v>1937257</v>
      </c>
      <c r="G70" s="43">
        <f t="shared" si="6"/>
        <v>200680.45</v>
      </c>
      <c r="H70" s="13">
        <f t="shared" si="4"/>
        <v>7.0789999999999992E-2</v>
      </c>
      <c r="I70" s="82">
        <f t="shared" si="3"/>
        <v>137138.42302999998</v>
      </c>
      <c r="J70" s="34">
        <v>0</v>
      </c>
      <c r="K70" s="32">
        <v>0</v>
      </c>
      <c r="L70" s="34">
        <v>0</v>
      </c>
      <c r="M70" s="32">
        <v>0</v>
      </c>
      <c r="N70" s="34">
        <v>0</v>
      </c>
      <c r="O70" s="32">
        <v>0</v>
      </c>
      <c r="P70" s="34">
        <v>0</v>
      </c>
      <c r="Q70" s="32">
        <v>0</v>
      </c>
      <c r="R70" s="34">
        <v>0</v>
      </c>
      <c r="S70" s="32">
        <v>0</v>
      </c>
      <c r="T70" s="34">
        <v>0</v>
      </c>
      <c r="U70" s="32">
        <v>0</v>
      </c>
      <c r="V70" s="34">
        <v>0</v>
      </c>
      <c r="W70" s="32">
        <v>0</v>
      </c>
      <c r="X70" s="34">
        <v>0</v>
      </c>
      <c r="Y70" s="32">
        <v>0</v>
      </c>
      <c r="Z70" s="34">
        <v>0</v>
      </c>
      <c r="AA70" s="32">
        <v>0</v>
      </c>
      <c r="AB70" s="34">
        <v>57545</v>
      </c>
      <c r="AC70" s="32">
        <v>5961.09</v>
      </c>
      <c r="AD70" s="34">
        <v>795313</v>
      </c>
      <c r="AE70" s="32">
        <v>82386.47</v>
      </c>
      <c r="AF70" s="34">
        <v>1084399</v>
      </c>
      <c r="AG70" s="32">
        <v>112332.89</v>
      </c>
    </row>
    <row r="71" spans="1:33" x14ac:dyDescent="0.2">
      <c r="A71" s="9">
        <v>65</v>
      </c>
      <c r="B71" s="10" t="s">
        <v>25</v>
      </c>
      <c r="C71" s="27">
        <v>0.14000000000000001</v>
      </c>
      <c r="D71" s="9" t="s">
        <v>323</v>
      </c>
      <c r="E71" s="8">
        <f t="shared" si="5"/>
        <v>0.12694</v>
      </c>
      <c r="F71" s="42">
        <f t="shared" si="6"/>
        <v>566749</v>
      </c>
      <c r="G71" s="43">
        <f t="shared" si="6"/>
        <v>71945.13</v>
      </c>
      <c r="H71" s="13">
        <f t="shared" ref="H71:H86" si="7">E71-$C$361</f>
        <v>9.4140000000000001E-2</v>
      </c>
      <c r="I71" s="82">
        <f t="shared" si="3"/>
        <v>53353.75086</v>
      </c>
      <c r="J71" s="34">
        <v>72400</v>
      </c>
      <c r="K71" s="32">
        <v>8960.2199999999993</v>
      </c>
      <c r="L71" s="34">
        <v>61895</v>
      </c>
      <c r="M71" s="32">
        <v>7660.13</v>
      </c>
      <c r="N71" s="34">
        <v>83642</v>
      </c>
      <c r="O71" s="32">
        <v>10351.530000000001</v>
      </c>
      <c r="P71" s="34">
        <v>65047</v>
      </c>
      <c r="Q71" s="32">
        <v>8050.22</v>
      </c>
      <c r="R71" s="34">
        <v>48257</v>
      </c>
      <c r="S71" s="32">
        <v>5972.29</v>
      </c>
      <c r="T71" s="34">
        <v>35034</v>
      </c>
      <c r="U71" s="32">
        <v>4335.8100000000004</v>
      </c>
      <c r="V71" s="34">
        <v>0</v>
      </c>
      <c r="W71" s="32">
        <v>0</v>
      </c>
      <c r="X71" s="34">
        <v>0</v>
      </c>
      <c r="Y71" s="32">
        <v>0</v>
      </c>
      <c r="Z71" s="34">
        <v>17518</v>
      </c>
      <c r="AA71" s="32">
        <v>2325.69</v>
      </c>
      <c r="AB71" s="34">
        <v>53061</v>
      </c>
      <c r="AC71" s="32">
        <v>7044.38</v>
      </c>
      <c r="AD71" s="34">
        <v>49273</v>
      </c>
      <c r="AE71" s="32">
        <v>6541.48</v>
      </c>
      <c r="AF71" s="34">
        <v>80622</v>
      </c>
      <c r="AG71" s="32">
        <v>10703.38</v>
      </c>
    </row>
    <row r="72" spans="1:33" x14ac:dyDescent="0.2">
      <c r="A72" s="9">
        <v>66</v>
      </c>
      <c r="B72" s="10" t="s">
        <v>21</v>
      </c>
      <c r="C72" s="27">
        <v>1.9419999999999999</v>
      </c>
      <c r="D72" s="9" t="s">
        <v>0</v>
      </c>
      <c r="E72" s="8">
        <f t="shared" si="5"/>
        <v>9.851E-2</v>
      </c>
      <c r="F72" s="42">
        <f t="shared" si="6"/>
        <v>5744768</v>
      </c>
      <c r="G72" s="43">
        <f t="shared" si="6"/>
        <v>565925.6</v>
      </c>
      <c r="H72" s="13">
        <f t="shared" si="7"/>
        <v>6.5709999999999991E-2</v>
      </c>
      <c r="I72" s="82">
        <f t="shared" ref="I72:I83" si="8">H72*F72</f>
        <v>377488.70527999994</v>
      </c>
      <c r="J72" s="34">
        <v>745339</v>
      </c>
      <c r="K72" s="32">
        <v>71716.52</v>
      </c>
      <c r="L72" s="34">
        <v>592746</v>
      </c>
      <c r="M72" s="32">
        <v>57034.02</v>
      </c>
      <c r="N72" s="34">
        <v>866523</v>
      </c>
      <c r="O72" s="32">
        <v>83376.84</v>
      </c>
      <c r="P72" s="34">
        <v>905268</v>
      </c>
      <c r="Q72" s="32">
        <v>87104.89</v>
      </c>
      <c r="R72" s="34">
        <v>824102</v>
      </c>
      <c r="S72" s="32">
        <v>79295.09</v>
      </c>
      <c r="T72" s="34">
        <v>24628</v>
      </c>
      <c r="U72" s="32">
        <v>2369.71</v>
      </c>
      <c r="V72" s="34">
        <v>17956</v>
      </c>
      <c r="W72" s="32">
        <v>1860.06</v>
      </c>
      <c r="X72" s="34">
        <v>20038</v>
      </c>
      <c r="Y72" s="32">
        <v>2075.7399999999998</v>
      </c>
      <c r="Z72" s="34">
        <v>29222</v>
      </c>
      <c r="AA72" s="32">
        <v>3027.11</v>
      </c>
      <c r="AB72" s="34">
        <v>260714</v>
      </c>
      <c r="AC72" s="32">
        <v>27007.360000000001</v>
      </c>
      <c r="AD72" s="34">
        <v>490712</v>
      </c>
      <c r="AE72" s="32">
        <v>50832.86</v>
      </c>
      <c r="AF72" s="34">
        <v>967520</v>
      </c>
      <c r="AG72" s="32">
        <v>100225.4</v>
      </c>
    </row>
    <row r="73" spans="1:33" x14ac:dyDescent="0.2">
      <c r="A73" s="9">
        <v>67</v>
      </c>
      <c r="B73" s="10" t="s">
        <v>4</v>
      </c>
      <c r="C73" s="27">
        <v>3.99</v>
      </c>
      <c r="D73" s="9" t="s">
        <v>51</v>
      </c>
      <c r="E73" s="8">
        <f t="shared" si="5"/>
        <v>9.5610000000000001E-2</v>
      </c>
      <c r="F73" s="42">
        <f t="shared" si="6"/>
        <v>24855926</v>
      </c>
      <c r="G73" s="43">
        <f t="shared" si="6"/>
        <v>2376539.9800000004</v>
      </c>
      <c r="H73" s="13">
        <f t="shared" si="7"/>
        <v>6.2810000000000005E-2</v>
      </c>
      <c r="I73" s="82">
        <f t="shared" si="8"/>
        <v>1561200.71206</v>
      </c>
      <c r="J73" s="34">
        <v>2687749</v>
      </c>
      <c r="K73" s="32">
        <v>247568.56</v>
      </c>
      <c r="L73" s="34">
        <v>2460489</v>
      </c>
      <c r="M73" s="32">
        <v>226635.64</v>
      </c>
      <c r="N73" s="34">
        <v>2690776</v>
      </c>
      <c r="O73" s="32">
        <v>247847.38</v>
      </c>
      <c r="P73" s="34">
        <v>2362694</v>
      </c>
      <c r="Q73" s="32">
        <v>217627.74</v>
      </c>
      <c r="R73" s="34">
        <v>1792111</v>
      </c>
      <c r="S73" s="32">
        <v>165071.34</v>
      </c>
      <c r="T73" s="34">
        <v>530570</v>
      </c>
      <c r="U73" s="32">
        <v>48870.8</v>
      </c>
      <c r="V73" s="34">
        <v>1488986</v>
      </c>
      <c r="W73" s="32">
        <v>147662.74</v>
      </c>
      <c r="X73" s="34">
        <v>1631802</v>
      </c>
      <c r="Y73" s="32">
        <v>161825.79999999999</v>
      </c>
      <c r="Z73" s="34">
        <v>1655245</v>
      </c>
      <c r="AA73" s="32">
        <v>164150.65</v>
      </c>
      <c r="AB73" s="34">
        <v>2320542</v>
      </c>
      <c r="AC73" s="32">
        <v>230128.15</v>
      </c>
      <c r="AD73" s="34">
        <v>2678289</v>
      </c>
      <c r="AE73" s="32">
        <v>265605.92</v>
      </c>
      <c r="AF73" s="34">
        <v>2556673</v>
      </c>
      <c r="AG73" s="32">
        <v>253545.26</v>
      </c>
    </row>
    <row r="74" spans="1:33" x14ac:dyDescent="0.2">
      <c r="A74" s="9">
        <v>68</v>
      </c>
      <c r="B74" s="10" t="s">
        <v>26</v>
      </c>
      <c r="C74" s="27">
        <v>1.3</v>
      </c>
      <c r="D74" s="9" t="s">
        <v>41</v>
      </c>
      <c r="E74" s="8">
        <f t="shared" si="5"/>
        <v>0.10238</v>
      </c>
      <c r="F74" s="42">
        <f t="shared" si="6"/>
        <v>7869843</v>
      </c>
      <c r="G74" s="43">
        <f t="shared" si="6"/>
        <v>805717.21</v>
      </c>
      <c r="H74" s="13">
        <f t="shared" si="7"/>
        <v>6.9580000000000003E-2</v>
      </c>
      <c r="I74" s="82">
        <f t="shared" si="8"/>
        <v>547583.67593999999</v>
      </c>
      <c r="J74" s="34">
        <v>849050</v>
      </c>
      <c r="K74" s="32">
        <v>83886.14</v>
      </c>
      <c r="L74" s="34">
        <v>838135</v>
      </c>
      <c r="M74" s="32">
        <v>82807.740000000005</v>
      </c>
      <c r="N74" s="34">
        <v>691056</v>
      </c>
      <c r="O74" s="32">
        <v>68276.33</v>
      </c>
      <c r="P74" s="34">
        <v>544415</v>
      </c>
      <c r="Q74" s="32">
        <v>53788.2</v>
      </c>
      <c r="R74" s="34">
        <v>628101</v>
      </c>
      <c r="S74" s="32">
        <v>62056.38</v>
      </c>
      <c r="T74" s="34">
        <v>592005</v>
      </c>
      <c r="U74" s="32">
        <v>58490.09</v>
      </c>
      <c r="V74" s="34">
        <v>535463</v>
      </c>
      <c r="W74" s="32">
        <v>56951.839999999997</v>
      </c>
      <c r="X74" s="34">
        <v>348001</v>
      </c>
      <c r="Y74" s="32">
        <v>37013.39</v>
      </c>
      <c r="Z74" s="34">
        <v>539912</v>
      </c>
      <c r="AA74" s="32">
        <v>57425.04</v>
      </c>
      <c r="AB74" s="34">
        <v>671911</v>
      </c>
      <c r="AC74" s="32">
        <v>71464.45</v>
      </c>
      <c r="AD74" s="34">
        <v>747299</v>
      </c>
      <c r="AE74" s="32">
        <v>79482.720000000001</v>
      </c>
      <c r="AF74" s="34">
        <v>884495</v>
      </c>
      <c r="AG74" s="32">
        <v>94074.89</v>
      </c>
    </row>
    <row r="75" spans="1:33" x14ac:dyDescent="0.2">
      <c r="A75" s="9">
        <v>69</v>
      </c>
      <c r="B75" s="10" t="s">
        <v>115</v>
      </c>
      <c r="C75" s="27">
        <v>0.995</v>
      </c>
      <c r="D75" s="9" t="s">
        <v>370</v>
      </c>
      <c r="E75" s="8">
        <f t="shared" si="5"/>
        <v>0.10982</v>
      </c>
      <c r="F75" s="42">
        <f t="shared" si="6"/>
        <v>7881200</v>
      </c>
      <c r="G75" s="43">
        <f t="shared" si="6"/>
        <v>865500.38</v>
      </c>
      <c r="H75" s="13">
        <f t="shared" si="7"/>
        <v>7.7020000000000005E-2</v>
      </c>
      <c r="I75" s="82">
        <f t="shared" si="8"/>
        <v>607010.02400000009</v>
      </c>
      <c r="J75" s="34">
        <v>674690</v>
      </c>
      <c r="K75" s="32">
        <v>71557.62</v>
      </c>
      <c r="L75" s="34">
        <v>652117</v>
      </c>
      <c r="M75" s="32">
        <v>69163.53</v>
      </c>
      <c r="N75" s="34">
        <v>701945</v>
      </c>
      <c r="O75" s="32">
        <v>74448.289999999994</v>
      </c>
      <c r="P75" s="34">
        <v>684277</v>
      </c>
      <c r="Q75" s="32">
        <v>72574.42</v>
      </c>
      <c r="R75" s="34">
        <v>653842</v>
      </c>
      <c r="S75" s="32">
        <v>69346.48</v>
      </c>
      <c r="T75" s="34">
        <v>677502</v>
      </c>
      <c r="U75" s="32">
        <v>71855.86</v>
      </c>
      <c r="V75" s="34">
        <v>613756</v>
      </c>
      <c r="W75" s="32">
        <v>69833.16</v>
      </c>
      <c r="X75" s="34">
        <v>706367</v>
      </c>
      <c r="Y75" s="32">
        <v>80370.44</v>
      </c>
      <c r="Z75" s="34">
        <v>694210</v>
      </c>
      <c r="AA75" s="32">
        <v>78987.210000000006</v>
      </c>
      <c r="AB75" s="34">
        <v>669460</v>
      </c>
      <c r="AC75" s="32">
        <v>76171.16</v>
      </c>
      <c r="AD75" s="34">
        <v>694585</v>
      </c>
      <c r="AE75" s="32">
        <v>79029.88</v>
      </c>
      <c r="AF75" s="34">
        <v>458449</v>
      </c>
      <c r="AG75" s="32">
        <v>52162.33</v>
      </c>
    </row>
    <row r="76" spans="1:33" x14ac:dyDescent="0.2">
      <c r="A76" s="9">
        <v>70</v>
      </c>
      <c r="B76" s="10" t="s">
        <v>114</v>
      </c>
      <c r="C76" s="27">
        <v>0.6</v>
      </c>
      <c r="D76" s="9" t="s">
        <v>106</v>
      </c>
      <c r="E76" s="8">
        <f t="shared" si="5"/>
        <v>0.11294999999999999</v>
      </c>
      <c r="F76" s="42">
        <f t="shared" si="6"/>
        <v>4781189</v>
      </c>
      <c r="G76" s="43">
        <f t="shared" si="6"/>
        <v>540014.05000000005</v>
      </c>
      <c r="H76" s="13">
        <f t="shared" si="7"/>
        <v>8.0149999999999999E-2</v>
      </c>
      <c r="I76" s="82">
        <f t="shared" si="8"/>
        <v>383212.29835</v>
      </c>
      <c r="J76" s="34">
        <v>437234</v>
      </c>
      <c r="K76" s="32">
        <v>47737.21</v>
      </c>
      <c r="L76" s="34">
        <v>416560</v>
      </c>
      <c r="M76" s="32">
        <v>45480.02</v>
      </c>
      <c r="N76" s="34">
        <v>432408</v>
      </c>
      <c r="O76" s="32">
        <v>47210.31</v>
      </c>
      <c r="P76" s="34">
        <v>410526</v>
      </c>
      <c r="Q76" s="32">
        <v>44821.23</v>
      </c>
      <c r="R76" s="34">
        <v>435846</v>
      </c>
      <c r="S76" s="32">
        <v>47585.67</v>
      </c>
      <c r="T76" s="34">
        <v>381130</v>
      </c>
      <c r="U76" s="32">
        <v>41611.769999999997</v>
      </c>
      <c r="V76" s="34">
        <v>385546</v>
      </c>
      <c r="W76" s="32">
        <v>45155.15</v>
      </c>
      <c r="X76" s="34">
        <v>340724</v>
      </c>
      <c r="Y76" s="32">
        <v>39905.589999999997</v>
      </c>
      <c r="Z76" s="34">
        <v>317886</v>
      </c>
      <c r="AA76" s="32">
        <v>37230.81</v>
      </c>
      <c r="AB76" s="34">
        <v>394100</v>
      </c>
      <c r="AC76" s="32">
        <v>46156.99</v>
      </c>
      <c r="AD76" s="34">
        <v>427718</v>
      </c>
      <c r="AE76" s="32">
        <v>50094.33</v>
      </c>
      <c r="AF76" s="34">
        <v>401511</v>
      </c>
      <c r="AG76" s="32">
        <v>47024.97</v>
      </c>
    </row>
    <row r="77" spans="1:33" x14ac:dyDescent="0.2">
      <c r="A77" s="9">
        <v>71</v>
      </c>
      <c r="B77" s="10" t="s">
        <v>105</v>
      </c>
      <c r="C77" s="27">
        <v>0.6</v>
      </c>
      <c r="D77" s="9" t="s">
        <v>106</v>
      </c>
      <c r="E77" s="8">
        <f t="shared" si="5"/>
        <v>0.11311</v>
      </c>
      <c r="F77" s="42">
        <f t="shared" si="6"/>
        <v>4803557</v>
      </c>
      <c r="G77" s="43">
        <f t="shared" si="6"/>
        <v>543321.05999999994</v>
      </c>
      <c r="H77" s="13">
        <f t="shared" si="7"/>
        <v>8.0309999999999993E-2</v>
      </c>
      <c r="I77" s="82">
        <f t="shared" si="8"/>
        <v>385773.66266999999</v>
      </c>
      <c r="J77" s="34">
        <v>437578</v>
      </c>
      <c r="K77" s="32">
        <v>47774.77</v>
      </c>
      <c r="L77" s="34">
        <v>415286</v>
      </c>
      <c r="M77" s="32">
        <v>45340.93</v>
      </c>
      <c r="N77" s="34">
        <v>437174</v>
      </c>
      <c r="O77" s="32">
        <v>47730.66</v>
      </c>
      <c r="P77" s="34">
        <v>424312</v>
      </c>
      <c r="Q77" s="32">
        <v>46326.38</v>
      </c>
      <c r="R77" s="34">
        <v>435550</v>
      </c>
      <c r="S77" s="32">
        <v>47553.35</v>
      </c>
      <c r="T77" s="34">
        <v>277248</v>
      </c>
      <c r="U77" s="32">
        <v>30269.94</v>
      </c>
      <c r="V77" s="34">
        <v>309664</v>
      </c>
      <c r="W77" s="32">
        <v>36267.85</v>
      </c>
      <c r="X77" s="34">
        <v>344298</v>
      </c>
      <c r="Y77" s="32">
        <v>40324.18</v>
      </c>
      <c r="Z77" s="34">
        <v>411324</v>
      </c>
      <c r="AA77" s="32">
        <v>48174.27</v>
      </c>
      <c r="AB77" s="34">
        <v>443041</v>
      </c>
      <c r="AC77" s="32">
        <v>51888.959999999999</v>
      </c>
      <c r="AD77" s="34">
        <v>426254</v>
      </c>
      <c r="AE77" s="32">
        <v>49922.87</v>
      </c>
      <c r="AF77" s="34">
        <v>441828</v>
      </c>
      <c r="AG77" s="32">
        <v>51746.9</v>
      </c>
    </row>
    <row r="78" spans="1:33" x14ac:dyDescent="0.2">
      <c r="A78" s="9">
        <v>72</v>
      </c>
      <c r="B78" s="10" t="s">
        <v>5</v>
      </c>
      <c r="C78" s="27">
        <v>1.998</v>
      </c>
      <c r="D78" s="9" t="s">
        <v>68</v>
      </c>
      <c r="E78" s="8">
        <f t="shared" si="5"/>
        <v>0.10002999999999999</v>
      </c>
      <c r="F78" s="42">
        <f t="shared" si="6"/>
        <v>16367245</v>
      </c>
      <c r="G78" s="43">
        <f t="shared" si="6"/>
        <v>1637233.16</v>
      </c>
      <c r="H78" s="13">
        <f t="shared" si="7"/>
        <v>6.7229999999999984E-2</v>
      </c>
      <c r="I78" s="82">
        <f t="shared" si="8"/>
        <v>1100369.8813499997</v>
      </c>
      <c r="J78" s="34">
        <v>1373073</v>
      </c>
      <c r="K78" s="32">
        <v>132117.07999999999</v>
      </c>
      <c r="L78" s="34">
        <v>1339821</v>
      </c>
      <c r="M78" s="32">
        <v>128917.58</v>
      </c>
      <c r="N78" s="34">
        <v>1446212</v>
      </c>
      <c r="O78" s="32">
        <v>139154.51999999999</v>
      </c>
      <c r="P78" s="34">
        <v>1041325</v>
      </c>
      <c r="Q78" s="32">
        <v>100196.29</v>
      </c>
      <c r="R78" s="34">
        <v>1330405</v>
      </c>
      <c r="S78" s="32">
        <v>128011.57</v>
      </c>
      <c r="T78" s="34">
        <v>1372794</v>
      </c>
      <c r="U78" s="32">
        <v>132090.23999999999</v>
      </c>
      <c r="V78" s="34">
        <v>1402900</v>
      </c>
      <c r="W78" s="32">
        <v>145326.41</v>
      </c>
      <c r="X78" s="34">
        <v>1425048</v>
      </c>
      <c r="Y78" s="32">
        <v>147620.72</v>
      </c>
      <c r="Z78" s="34">
        <v>1393905</v>
      </c>
      <c r="AA78" s="32">
        <v>144394.62</v>
      </c>
      <c r="AB78" s="34">
        <v>1432711</v>
      </c>
      <c r="AC78" s="32">
        <v>148414.53</v>
      </c>
      <c r="AD78" s="34">
        <v>1370890</v>
      </c>
      <c r="AE78" s="32">
        <v>142010.5</v>
      </c>
      <c r="AF78" s="34">
        <v>1438161</v>
      </c>
      <c r="AG78" s="32">
        <v>148979.1</v>
      </c>
    </row>
    <row r="79" spans="1:33" x14ac:dyDescent="0.2">
      <c r="A79" s="9">
        <v>73</v>
      </c>
      <c r="B79" s="10" t="s">
        <v>174</v>
      </c>
      <c r="C79" s="27">
        <v>2.2200000000000002</v>
      </c>
      <c r="D79" s="9" t="s">
        <v>49</v>
      </c>
      <c r="E79" s="8">
        <f t="shared" si="5"/>
        <v>9.7619999999999998E-2</v>
      </c>
      <c r="F79" s="42">
        <f t="shared" si="6"/>
        <v>8869353</v>
      </c>
      <c r="G79" s="43">
        <f t="shared" si="6"/>
        <v>865864.78</v>
      </c>
      <c r="H79" s="13">
        <f t="shared" si="7"/>
        <v>6.4819999999999989E-2</v>
      </c>
      <c r="I79" s="82">
        <f t="shared" si="8"/>
        <v>574911.4614599999</v>
      </c>
      <c r="J79" s="34">
        <v>1619360</v>
      </c>
      <c r="K79" s="32">
        <v>153337.20000000001</v>
      </c>
      <c r="L79" s="34">
        <v>1444646</v>
      </c>
      <c r="M79" s="32">
        <v>136793.53</v>
      </c>
      <c r="N79" s="34">
        <v>1596054</v>
      </c>
      <c r="O79" s="32">
        <v>151130.35</v>
      </c>
      <c r="P79" s="34">
        <v>624480</v>
      </c>
      <c r="Q79" s="32">
        <v>59132.01</v>
      </c>
      <c r="R79" s="34">
        <v>0</v>
      </c>
      <c r="S79" s="32">
        <v>0</v>
      </c>
      <c r="T79" s="34">
        <v>0</v>
      </c>
      <c r="U79" s="32">
        <v>0</v>
      </c>
      <c r="V79" s="34">
        <v>0</v>
      </c>
      <c r="W79" s="32">
        <v>0</v>
      </c>
      <c r="X79" s="34">
        <v>0</v>
      </c>
      <c r="Y79" s="32">
        <v>0</v>
      </c>
      <c r="Z79" s="34">
        <v>0</v>
      </c>
      <c r="AA79" s="32">
        <v>0</v>
      </c>
      <c r="AB79" s="34">
        <v>427630</v>
      </c>
      <c r="AC79" s="32">
        <v>43596.88</v>
      </c>
      <c r="AD79" s="34">
        <v>1546825</v>
      </c>
      <c r="AE79" s="32">
        <v>157698.81</v>
      </c>
      <c r="AF79" s="34">
        <v>1610358</v>
      </c>
      <c r="AG79" s="32">
        <v>164176</v>
      </c>
    </row>
    <row r="80" spans="1:33" x14ac:dyDescent="0.2">
      <c r="A80" s="9">
        <v>74</v>
      </c>
      <c r="B80" s="10" t="s">
        <v>175</v>
      </c>
      <c r="C80" s="27">
        <v>0.52600000000000002</v>
      </c>
      <c r="D80" s="9" t="s">
        <v>48</v>
      </c>
      <c r="E80" s="8">
        <f t="shared" si="5"/>
        <v>0.11312</v>
      </c>
      <c r="F80" s="42">
        <f t="shared" si="6"/>
        <v>3488770</v>
      </c>
      <c r="G80" s="43">
        <f t="shared" si="6"/>
        <v>394664.43000000005</v>
      </c>
      <c r="H80" s="13">
        <f t="shared" si="7"/>
        <v>8.0320000000000003E-2</v>
      </c>
      <c r="I80" s="82">
        <f t="shared" si="8"/>
        <v>280218.00640000001</v>
      </c>
      <c r="J80" s="34">
        <v>217722</v>
      </c>
      <c r="K80" s="32">
        <v>23770.89</v>
      </c>
      <c r="L80" s="34">
        <v>357937</v>
      </c>
      <c r="M80" s="32">
        <v>39079.56</v>
      </c>
      <c r="N80" s="34">
        <v>176307</v>
      </c>
      <c r="O80" s="32">
        <v>19249.2</v>
      </c>
      <c r="P80" s="34">
        <v>253501</v>
      </c>
      <c r="Q80" s="32">
        <v>27677.24</v>
      </c>
      <c r="R80" s="34">
        <v>378784</v>
      </c>
      <c r="S80" s="32">
        <v>41355.64</v>
      </c>
      <c r="T80" s="34">
        <v>371457</v>
      </c>
      <c r="U80" s="32">
        <v>40555.68</v>
      </c>
      <c r="V80" s="34">
        <v>383538</v>
      </c>
      <c r="W80" s="32">
        <v>44919.97</v>
      </c>
      <c r="X80" s="34">
        <v>388805</v>
      </c>
      <c r="Y80" s="32">
        <v>45536.84</v>
      </c>
      <c r="Z80" s="34">
        <v>375180</v>
      </c>
      <c r="AA80" s="32">
        <v>43941.08</v>
      </c>
      <c r="AB80" s="34">
        <v>280466</v>
      </c>
      <c r="AC80" s="32">
        <v>32848.18</v>
      </c>
      <c r="AD80" s="34">
        <v>0</v>
      </c>
      <c r="AE80" s="32">
        <v>0</v>
      </c>
      <c r="AF80" s="34">
        <v>305073</v>
      </c>
      <c r="AG80" s="32">
        <v>35730.15</v>
      </c>
    </row>
    <row r="81" spans="1:33" x14ac:dyDescent="0.2">
      <c r="A81" s="9">
        <v>75</v>
      </c>
      <c r="B81" s="10" t="s">
        <v>176</v>
      </c>
      <c r="C81" s="27">
        <v>1.99</v>
      </c>
      <c r="D81" s="9" t="s">
        <v>89</v>
      </c>
      <c r="E81" s="8">
        <f t="shared" si="5"/>
        <v>9.9769999999999998E-2</v>
      </c>
      <c r="F81" s="42">
        <f t="shared" si="6"/>
        <v>15886076</v>
      </c>
      <c r="G81" s="43">
        <f t="shared" si="6"/>
        <v>1584945.67</v>
      </c>
      <c r="H81" s="13">
        <f t="shared" si="7"/>
        <v>6.6970000000000002E-2</v>
      </c>
      <c r="I81" s="82">
        <f t="shared" si="8"/>
        <v>1063890.50972</v>
      </c>
      <c r="J81" s="34">
        <v>1442366</v>
      </c>
      <c r="K81" s="32">
        <v>138784.46</v>
      </c>
      <c r="L81" s="34">
        <v>1325397</v>
      </c>
      <c r="M81" s="32">
        <v>127529.7</v>
      </c>
      <c r="N81" s="34">
        <v>1432870</v>
      </c>
      <c r="O81" s="32">
        <v>137870.75</v>
      </c>
      <c r="P81" s="34">
        <v>1385734</v>
      </c>
      <c r="Q81" s="32">
        <v>133335.32999999999</v>
      </c>
      <c r="R81" s="34">
        <v>1352089</v>
      </c>
      <c r="S81" s="32">
        <v>130098</v>
      </c>
      <c r="T81" s="34">
        <v>1296679</v>
      </c>
      <c r="U81" s="32">
        <v>124766.45</v>
      </c>
      <c r="V81" s="34">
        <v>1173697</v>
      </c>
      <c r="W81" s="32">
        <v>121583.27</v>
      </c>
      <c r="X81" s="34">
        <v>983166</v>
      </c>
      <c r="Y81" s="32">
        <v>101846.17</v>
      </c>
      <c r="Z81" s="34">
        <v>1337577</v>
      </c>
      <c r="AA81" s="32">
        <v>138559.6</v>
      </c>
      <c r="AB81" s="34">
        <v>1416090</v>
      </c>
      <c r="AC81" s="32">
        <v>146692.76</v>
      </c>
      <c r="AD81" s="34">
        <v>1380030</v>
      </c>
      <c r="AE81" s="32">
        <v>142957.31</v>
      </c>
      <c r="AF81" s="34">
        <v>1360381</v>
      </c>
      <c r="AG81" s="32">
        <v>140921.87</v>
      </c>
    </row>
    <row r="82" spans="1:33" x14ac:dyDescent="0.2">
      <c r="A82" s="9">
        <v>76</v>
      </c>
      <c r="B82" s="10" t="s">
        <v>177</v>
      </c>
      <c r="C82" s="27">
        <v>1.99</v>
      </c>
      <c r="D82" s="9" t="s">
        <v>102</v>
      </c>
      <c r="E82" s="8">
        <f t="shared" si="5"/>
        <v>9.9860000000000004E-2</v>
      </c>
      <c r="F82" s="42">
        <f t="shared" si="6"/>
        <v>14730663</v>
      </c>
      <c r="G82" s="43">
        <f t="shared" si="6"/>
        <v>1470942.8200000003</v>
      </c>
      <c r="H82" s="13">
        <f t="shared" si="7"/>
        <v>6.7060000000000008E-2</v>
      </c>
      <c r="I82" s="82">
        <f t="shared" si="8"/>
        <v>987838.26078000013</v>
      </c>
      <c r="J82" s="34">
        <v>1421868</v>
      </c>
      <c r="K82" s="32">
        <v>136812.14000000001</v>
      </c>
      <c r="L82" s="34">
        <v>1248786</v>
      </c>
      <c r="M82" s="32">
        <v>120158.19</v>
      </c>
      <c r="N82" s="34">
        <v>1414023</v>
      </c>
      <c r="O82" s="32">
        <v>136057.29</v>
      </c>
      <c r="P82" s="34">
        <v>1363324</v>
      </c>
      <c r="Q82" s="32">
        <v>131179.04</v>
      </c>
      <c r="R82" s="34">
        <v>1355393</v>
      </c>
      <c r="S82" s="32">
        <v>130415.91</v>
      </c>
      <c r="T82" s="34">
        <v>660183</v>
      </c>
      <c r="U82" s="32">
        <v>63522.81</v>
      </c>
      <c r="V82" s="34">
        <v>998964</v>
      </c>
      <c r="W82" s="32">
        <v>103482.68</v>
      </c>
      <c r="X82" s="34">
        <v>997826</v>
      </c>
      <c r="Y82" s="32">
        <v>103364.8</v>
      </c>
      <c r="Z82" s="34">
        <v>1152286</v>
      </c>
      <c r="AA82" s="32">
        <v>119365.31</v>
      </c>
      <c r="AB82" s="34">
        <v>1395288</v>
      </c>
      <c r="AC82" s="32">
        <v>144537.88</v>
      </c>
      <c r="AD82" s="34">
        <v>1386422</v>
      </c>
      <c r="AE82" s="32">
        <v>143619.45000000001</v>
      </c>
      <c r="AF82" s="34">
        <v>1336300</v>
      </c>
      <c r="AG82" s="32">
        <v>138427.32</v>
      </c>
    </row>
    <row r="83" spans="1:33" x14ac:dyDescent="0.2">
      <c r="A83" s="9">
        <v>77</v>
      </c>
      <c r="B83" s="10" t="s">
        <v>528</v>
      </c>
      <c r="C83" s="27">
        <v>3.86</v>
      </c>
      <c r="D83" s="9" t="s">
        <v>103</v>
      </c>
      <c r="E83" s="8">
        <f t="shared" si="5"/>
        <v>9.5240000000000005E-2</v>
      </c>
      <c r="F83" s="42">
        <f t="shared" si="6"/>
        <v>21086150</v>
      </c>
      <c r="G83" s="43">
        <f t="shared" si="6"/>
        <v>2008243.16</v>
      </c>
      <c r="H83" s="13">
        <f t="shared" si="7"/>
        <v>6.2440000000000002E-2</v>
      </c>
      <c r="I83" s="82">
        <f t="shared" si="8"/>
        <v>1316619.206</v>
      </c>
      <c r="J83" s="34">
        <v>2559059</v>
      </c>
      <c r="K83" s="32">
        <v>235714.92</v>
      </c>
      <c r="L83" s="34">
        <v>2352970</v>
      </c>
      <c r="M83" s="32">
        <v>216732.07</v>
      </c>
      <c r="N83" s="34">
        <v>2712659</v>
      </c>
      <c r="O83" s="32">
        <v>249863.02</v>
      </c>
      <c r="P83" s="34">
        <v>2178203</v>
      </c>
      <c r="Q83" s="32">
        <v>200634.28</v>
      </c>
      <c r="R83" s="34">
        <v>1026749</v>
      </c>
      <c r="S83" s="32">
        <v>94573.85</v>
      </c>
      <c r="T83" s="34">
        <v>908367</v>
      </c>
      <c r="U83" s="32">
        <v>83669.679999999993</v>
      </c>
      <c r="V83" s="34">
        <v>802164</v>
      </c>
      <c r="W83" s="32">
        <v>79550.600000000006</v>
      </c>
      <c r="X83" s="34">
        <v>806032</v>
      </c>
      <c r="Y83" s="32">
        <v>79934.19</v>
      </c>
      <c r="Z83" s="34">
        <v>874977</v>
      </c>
      <c r="AA83" s="32">
        <v>86771.47</v>
      </c>
      <c r="AB83" s="34">
        <v>1575784</v>
      </c>
      <c r="AC83" s="32">
        <v>156270.5</v>
      </c>
      <c r="AD83" s="34">
        <v>2597039</v>
      </c>
      <c r="AE83" s="32">
        <v>257548.36</v>
      </c>
      <c r="AF83" s="34">
        <v>2692147</v>
      </c>
      <c r="AG83" s="32">
        <v>266980.21999999997</v>
      </c>
    </row>
    <row r="84" spans="1:33" s="2" customFormat="1" ht="15" customHeight="1" x14ac:dyDescent="0.2">
      <c r="A84" s="25"/>
      <c r="B84" s="26" t="s">
        <v>660</v>
      </c>
      <c r="C84" s="25">
        <f>SUM(C7:C83)</f>
        <v>82.428999999999988</v>
      </c>
      <c r="D84" s="25"/>
      <c r="E84" s="24">
        <f t="shared" si="5"/>
        <v>0.10185</v>
      </c>
      <c r="F84" s="44">
        <f>SUM(F7:F83)</f>
        <v>458501065</v>
      </c>
      <c r="G84" s="45">
        <f>SUM(G7:G83)</f>
        <v>46700373.182190001</v>
      </c>
      <c r="H84" s="25">
        <f t="shared" si="7"/>
        <v>6.905E-2</v>
      </c>
      <c r="I84" s="80"/>
      <c r="J84" s="35">
        <f t="shared" ref="J84:AG84" si="9">SUM(J7:J83)</f>
        <v>40021006</v>
      </c>
      <c r="K84" s="36">
        <f t="shared" si="9"/>
        <v>3896732.2700000009</v>
      </c>
      <c r="L84" s="35">
        <f t="shared" si="9"/>
        <v>38962974</v>
      </c>
      <c r="M84" s="36">
        <f t="shared" si="9"/>
        <v>3796374.57</v>
      </c>
      <c r="N84" s="35">
        <f t="shared" si="9"/>
        <v>41439694</v>
      </c>
      <c r="O84" s="36">
        <f t="shared" si="9"/>
        <v>4028971.14</v>
      </c>
      <c r="P84" s="35">
        <f t="shared" si="9"/>
        <v>37553065</v>
      </c>
      <c r="Q84" s="36">
        <f t="shared" si="9"/>
        <v>3650038.96</v>
      </c>
      <c r="R84" s="35">
        <f t="shared" si="9"/>
        <v>32396348</v>
      </c>
      <c r="S84" s="36">
        <f t="shared" si="9"/>
        <v>3142321.23</v>
      </c>
      <c r="T84" s="35">
        <f t="shared" si="9"/>
        <v>26960301</v>
      </c>
      <c r="U84" s="36">
        <f t="shared" si="9"/>
        <v>2627653.8421900007</v>
      </c>
      <c r="V84" s="35">
        <f t="shared" si="9"/>
        <v>31198514</v>
      </c>
      <c r="W84" s="36">
        <f t="shared" si="9"/>
        <v>3302433.1800000006</v>
      </c>
      <c r="X84" s="35">
        <f t="shared" si="9"/>
        <v>32114849</v>
      </c>
      <c r="Y84" s="36">
        <f t="shared" si="9"/>
        <v>3406338.7299999991</v>
      </c>
      <c r="Z84" s="35">
        <f t="shared" si="9"/>
        <v>34728467</v>
      </c>
      <c r="AA84" s="36">
        <f t="shared" si="9"/>
        <v>3681113.9200000009</v>
      </c>
      <c r="AB84" s="35">
        <f t="shared" si="9"/>
        <v>42276713</v>
      </c>
      <c r="AC84" s="36">
        <f t="shared" si="9"/>
        <v>4478195.7699999996</v>
      </c>
      <c r="AD84" s="35">
        <f t="shared" si="9"/>
        <v>48741080</v>
      </c>
      <c r="AE84" s="36">
        <f t="shared" si="9"/>
        <v>5157002.1100000003</v>
      </c>
      <c r="AF84" s="35">
        <f t="shared" si="9"/>
        <v>52108054</v>
      </c>
      <c r="AG84" s="36">
        <f t="shared" si="9"/>
        <v>5533197.459999999</v>
      </c>
    </row>
    <row r="85" spans="1:33" x14ac:dyDescent="0.2">
      <c r="A85" s="9">
        <v>1</v>
      </c>
      <c r="B85" s="10" t="s">
        <v>18</v>
      </c>
      <c r="C85" s="27">
        <v>14.9</v>
      </c>
      <c r="D85" s="9" t="s">
        <v>547</v>
      </c>
      <c r="E85" s="8">
        <f>ROUND(G85/F85,5)</f>
        <v>6.7479999999999998E-2</v>
      </c>
      <c r="F85" s="42">
        <f>SUM(J85,L85,N85,P85,R85,T85,V85,X85,Z85,AB85,AD85,AF85)</f>
        <v>45051103</v>
      </c>
      <c r="G85" s="43">
        <f>SUM(K85,M85,O85,Q85,S85,U85,W85,Y85,AA85,AC85,AE85,AG85)</f>
        <v>3039910.66</v>
      </c>
      <c r="H85" s="13">
        <f t="shared" si="7"/>
        <v>3.4679999999999996E-2</v>
      </c>
      <c r="I85" s="82">
        <f>H85*F85</f>
        <v>1562372.2520399997</v>
      </c>
      <c r="J85" s="34">
        <v>7014781</v>
      </c>
      <c r="K85" s="32">
        <v>344555.20999999996</v>
      </c>
      <c r="L85" s="34">
        <v>7123599</v>
      </c>
      <c r="M85" s="32">
        <v>350003.28</v>
      </c>
      <c r="N85" s="34">
        <v>7595660</v>
      </c>
      <c r="O85" s="32">
        <v>364890.4</v>
      </c>
      <c r="P85" s="34">
        <v>7884253</v>
      </c>
      <c r="Q85" s="32">
        <v>373698.73</v>
      </c>
      <c r="R85" s="34">
        <v>4089482</v>
      </c>
      <c r="S85" s="32">
        <v>255947.71</v>
      </c>
      <c r="T85" s="34">
        <v>0</v>
      </c>
      <c r="U85" s="32">
        <v>134046.31999999998</v>
      </c>
      <c r="V85" s="34">
        <v>61425</v>
      </c>
      <c r="W85" s="32">
        <v>136278.5</v>
      </c>
      <c r="X85" s="34">
        <v>0</v>
      </c>
      <c r="Y85" s="32">
        <v>134046.32</v>
      </c>
      <c r="Z85" s="34">
        <v>0</v>
      </c>
      <c r="AA85" s="32">
        <v>134046.32</v>
      </c>
      <c r="AB85" s="34">
        <v>3554009</v>
      </c>
      <c r="AC85" s="32">
        <v>263412.25</v>
      </c>
      <c r="AD85" s="34">
        <v>5361023</v>
      </c>
      <c r="AE85" s="32">
        <v>329187.56</v>
      </c>
      <c r="AF85" s="34">
        <v>2366871</v>
      </c>
      <c r="AG85" s="32">
        <v>219798.06</v>
      </c>
    </row>
    <row r="86" spans="1:33" s="52" customFormat="1" ht="15" customHeight="1" x14ac:dyDescent="0.2">
      <c r="A86" s="58" t="s">
        <v>652</v>
      </c>
      <c r="B86" s="53" t="s">
        <v>662</v>
      </c>
      <c r="C86" s="50"/>
      <c r="D86" s="50"/>
      <c r="E86" s="62">
        <f>G86/F86</f>
        <v>3.4417351113467741E-2</v>
      </c>
      <c r="F86" s="63">
        <f>SUM(J86,L86,N86,P86,R86,T86,V86,X86,Z86,AB86,AD86,AF86)</f>
        <v>45051103</v>
      </c>
      <c r="G86" s="64">
        <f>SUM(K86,M86,O86,Q86,S86,U86,W86,Y86,AA86,AC86,AE86,AG86)</f>
        <v>1550539.63</v>
      </c>
      <c r="H86" s="65">
        <f t="shared" si="7"/>
        <v>1.6173511134677382E-3</v>
      </c>
      <c r="I86" s="82"/>
      <c r="J86" s="66">
        <v>7014781</v>
      </c>
      <c r="K86" s="67">
        <f>K85-K87</f>
        <v>236398.11999999997</v>
      </c>
      <c r="L86" s="66">
        <v>7123599</v>
      </c>
      <c r="M86" s="67">
        <f>M85-M87</f>
        <v>241846.19000000003</v>
      </c>
      <c r="N86" s="66">
        <v>7595660</v>
      </c>
      <c r="O86" s="67">
        <f>O85-O87</f>
        <v>256733.31000000003</v>
      </c>
      <c r="P86" s="66">
        <v>7884253</v>
      </c>
      <c r="Q86" s="67">
        <f>Q85-Q87</f>
        <v>265541.64</v>
      </c>
      <c r="R86" s="66">
        <v>4089482</v>
      </c>
      <c r="S86" s="67">
        <f>S85-S87</f>
        <v>137529.28</v>
      </c>
      <c r="T86" s="66">
        <v>0</v>
      </c>
      <c r="U86" s="67">
        <f>U85-U87</f>
        <v>0</v>
      </c>
      <c r="V86" s="66">
        <v>61425</v>
      </c>
      <c r="W86" s="67">
        <f>W85-W87</f>
        <v>2232.179999999993</v>
      </c>
      <c r="X86" s="66">
        <v>0</v>
      </c>
      <c r="Y86" s="67">
        <f>Y85-Y87</f>
        <v>0</v>
      </c>
      <c r="Z86" s="66">
        <v>0</v>
      </c>
      <c r="AA86" s="67">
        <f>AA85-AA87</f>
        <v>0</v>
      </c>
      <c r="AB86" s="66">
        <v>3554009</v>
      </c>
      <c r="AC86" s="67">
        <f>AC85-AC87</f>
        <v>129365.93</v>
      </c>
      <c r="AD86" s="66">
        <v>5361023</v>
      </c>
      <c r="AE86" s="67">
        <f>AE85-AE87</f>
        <v>195141.24</v>
      </c>
      <c r="AF86" s="66">
        <v>2366871</v>
      </c>
      <c r="AG86" s="67">
        <f>AG85-AG87</f>
        <v>85751.739999999991</v>
      </c>
    </row>
    <row r="87" spans="1:33" s="52" customFormat="1" ht="15" customHeight="1" x14ac:dyDescent="0.2">
      <c r="A87" s="58" t="s">
        <v>653</v>
      </c>
      <c r="B87" s="53" t="s">
        <v>663</v>
      </c>
      <c r="C87" s="50"/>
      <c r="D87" s="50"/>
      <c r="E87" s="75">
        <f>G87/1000/C85</f>
        <v>99.957787248322177</v>
      </c>
      <c r="F87" s="63"/>
      <c r="G87" s="64">
        <f t="shared" ref="G87" si="10">SUM(K87,M87,O87,Q87,S87,U87,W87,Y87,AA87,AC87,AE87,AG87)</f>
        <v>1489371.0300000005</v>
      </c>
      <c r="H87" s="77"/>
      <c r="I87" s="82"/>
      <c r="J87" s="70"/>
      <c r="K87" s="67">
        <v>108157.09</v>
      </c>
      <c r="L87" s="70"/>
      <c r="M87" s="71">
        <v>108157.09</v>
      </c>
      <c r="N87" s="70"/>
      <c r="O87" s="67">
        <v>108157.09</v>
      </c>
      <c r="P87" s="66"/>
      <c r="Q87" s="67">
        <v>108157.09</v>
      </c>
      <c r="R87" s="66"/>
      <c r="S87" s="67">
        <v>118418.43</v>
      </c>
      <c r="T87" s="66"/>
      <c r="U87" s="67">
        <v>134046.32</v>
      </c>
      <c r="V87" s="66"/>
      <c r="W87" s="67">
        <v>134046.32</v>
      </c>
      <c r="X87" s="66"/>
      <c r="Y87" s="67">
        <v>134046.32</v>
      </c>
      <c r="Z87" s="66"/>
      <c r="AA87" s="67">
        <v>134046.32</v>
      </c>
      <c r="AB87" s="66"/>
      <c r="AC87" s="67">
        <v>134046.32</v>
      </c>
      <c r="AD87" s="66"/>
      <c r="AE87" s="67">
        <v>134046.32</v>
      </c>
      <c r="AF87" s="66"/>
      <c r="AG87" s="67">
        <v>134046.32</v>
      </c>
    </row>
    <row r="88" spans="1:33" x14ac:dyDescent="0.2">
      <c r="A88" s="9">
        <v>2</v>
      </c>
      <c r="B88" s="29" t="s">
        <v>648</v>
      </c>
      <c r="C88" s="27">
        <v>139</v>
      </c>
      <c r="D88" s="9" t="s">
        <v>645</v>
      </c>
      <c r="E88" s="8">
        <f>ROUND(G88/F88,5)</f>
        <v>8.1159999999999996E-2</v>
      </c>
      <c r="F88" s="42">
        <f>SUM(J88,L88,N88,P88,R88,T88,V88,X88,Z88,AB88,AD88,AF88)</f>
        <v>312259582</v>
      </c>
      <c r="G88" s="43">
        <f>SUM(K88,M88,O88,Q88,S88,U88,W88,Y88,AA88,AC88,AE88,AG88)</f>
        <v>25343839.350000001</v>
      </c>
      <c r="H88" s="13">
        <f>E88-$C$361</f>
        <v>4.8359999999999993E-2</v>
      </c>
      <c r="I88" s="82">
        <f>H88*F88</f>
        <v>15100873.385519998</v>
      </c>
      <c r="J88" s="34">
        <v>48460517</v>
      </c>
      <c r="K88" s="32">
        <v>2844320.12</v>
      </c>
      <c r="L88" s="34">
        <v>86859018</v>
      </c>
      <c r="M88" s="32">
        <v>4128749.98</v>
      </c>
      <c r="N88" s="34">
        <v>69269996</v>
      </c>
      <c r="O88" s="32">
        <v>3540397.2</v>
      </c>
      <c r="P88" s="34">
        <v>0</v>
      </c>
      <c r="Q88" s="32">
        <v>1223315.83</v>
      </c>
      <c r="R88" s="34">
        <v>21050520</v>
      </c>
      <c r="S88" s="32">
        <v>1927455.7200000002</v>
      </c>
      <c r="T88" s="34">
        <v>5219390</v>
      </c>
      <c r="U88" s="32">
        <v>1397904.43</v>
      </c>
      <c r="V88" s="34">
        <v>0</v>
      </c>
      <c r="W88" s="32">
        <v>1223315.83</v>
      </c>
      <c r="X88" s="34">
        <v>0</v>
      </c>
      <c r="Y88" s="32">
        <v>1223315.83</v>
      </c>
      <c r="Z88" s="34">
        <v>40457080</v>
      </c>
      <c r="AA88" s="32">
        <v>2685434.7</v>
      </c>
      <c r="AB88" s="34">
        <v>8762134</v>
      </c>
      <c r="AC88" s="32">
        <v>1539979.35</v>
      </c>
      <c r="AD88" s="34">
        <v>0</v>
      </c>
      <c r="AE88" s="32">
        <v>1223315.83</v>
      </c>
      <c r="AF88" s="34">
        <v>32180927</v>
      </c>
      <c r="AG88" s="32">
        <v>2386334.5300000003</v>
      </c>
    </row>
    <row r="89" spans="1:33" x14ac:dyDescent="0.2">
      <c r="A89" s="59" t="s">
        <v>654</v>
      </c>
      <c r="B89" s="53" t="s">
        <v>662</v>
      </c>
      <c r="C89" s="27"/>
      <c r="D89" s="9"/>
      <c r="E89" s="62">
        <f>G89/F89</f>
        <v>3.4151231874767568E-2</v>
      </c>
      <c r="F89" s="63">
        <f>SUM(J89,L89,N89,P89,R89,T89,V89,X89,Z89,AB89,AD89,AF89)</f>
        <v>312259582</v>
      </c>
      <c r="G89" s="64">
        <f>SUM(K89,M89,O89,Q89,S89,U89,W89,Y89,AA89,AC89,AE89,AG89)</f>
        <v>10664049.389999997</v>
      </c>
      <c r="H89" s="65">
        <f>E89-$C$361</f>
        <v>1.3512318747675653E-3</v>
      </c>
      <c r="I89" s="82"/>
      <c r="J89" s="66">
        <f>J88</f>
        <v>48460517</v>
      </c>
      <c r="K89" s="67">
        <f>K88-K90</f>
        <v>1621004.29</v>
      </c>
      <c r="L89" s="66">
        <f>L88</f>
        <v>86859018</v>
      </c>
      <c r="M89" s="67">
        <f>M88-M90</f>
        <v>2905434.15</v>
      </c>
      <c r="N89" s="66">
        <f>N88</f>
        <v>69269996</v>
      </c>
      <c r="O89" s="67">
        <f>O88-O90</f>
        <v>2317081.37</v>
      </c>
      <c r="P89" s="66">
        <f>P88</f>
        <v>0</v>
      </c>
      <c r="Q89" s="67">
        <v>0</v>
      </c>
      <c r="R89" s="66">
        <f>R88</f>
        <v>21050520</v>
      </c>
      <c r="S89" s="67">
        <f>S88-S90</f>
        <v>704139.89000000013</v>
      </c>
      <c r="T89" s="66">
        <f>T88</f>
        <v>5219390</v>
      </c>
      <c r="U89" s="67">
        <f>U88-U90</f>
        <v>174588.59999999986</v>
      </c>
      <c r="V89" s="66">
        <v>0</v>
      </c>
      <c r="W89" s="67">
        <f>W88-W90</f>
        <v>0</v>
      </c>
      <c r="X89" s="66">
        <v>0</v>
      </c>
      <c r="Y89" s="67">
        <f>Y88-Y90</f>
        <v>0</v>
      </c>
      <c r="Z89" s="66">
        <f>Z88</f>
        <v>40457080</v>
      </c>
      <c r="AA89" s="67">
        <f>AA88-AA90</f>
        <v>1462118.87</v>
      </c>
      <c r="AB89" s="66">
        <f>AB88</f>
        <v>8762134</v>
      </c>
      <c r="AC89" s="67">
        <f>AC88-AC90</f>
        <v>316663.52</v>
      </c>
      <c r="AD89" s="66">
        <v>0</v>
      </c>
      <c r="AE89" s="67">
        <f>AE88-AE90</f>
        <v>0</v>
      </c>
      <c r="AF89" s="66">
        <f>AF88</f>
        <v>32180927</v>
      </c>
      <c r="AG89" s="67">
        <f>AG88-AG90</f>
        <v>1163018.7000000002</v>
      </c>
    </row>
    <row r="90" spans="1:33" x14ac:dyDescent="0.2">
      <c r="A90" s="59" t="s">
        <v>655</v>
      </c>
      <c r="B90" s="53" t="s">
        <v>663</v>
      </c>
      <c r="C90" s="27"/>
      <c r="D90" s="9"/>
      <c r="E90" s="68">
        <f>G90/1000/C88</f>
        <v>105.60999971223022</v>
      </c>
      <c r="F90" s="63"/>
      <c r="G90" s="64">
        <f t="shared" ref="G90:G96" si="11">SUM(K90,M90,O90,Q90,S90,U90,W90,Y90,AA90,AC90,AE90,AG90)</f>
        <v>14679789.960000001</v>
      </c>
      <c r="H90" s="69"/>
      <c r="I90" s="82"/>
      <c r="J90" s="70"/>
      <c r="K90" s="67">
        <f>M90</f>
        <v>1223315.83</v>
      </c>
      <c r="L90" s="70"/>
      <c r="M90" s="71">
        <f>O90</f>
        <v>1223315.83</v>
      </c>
      <c r="N90" s="70"/>
      <c r="O90" s="67">
        <f>Q90</f>
        <v>1223315.83</v>
      </c>
      <c r="P90" s="66"/>
      <c r="Q90" s="67">
        <f>S90</f>
        <v>1223315.83</v>
      </c>
      <c r="R90" s="66"/>
      <c r="S90" s="67">
        <f>U90</f>
        <v>1223315.83</v>
      </c>
      <c r="T90" s="66"/>
      <c r="U90" s="67">
        <f>W90</f>
        <v>1223315.83</v>
      </c>
      <c r="V90" s="66"/>
      <c r="W90" s="67">
        <f>W88</f>
        <v>1223315.83</v>
      </c>
      <c r="X90" s="66"/>
      <c r="Y90" s="67">
        <f>W90</f>
        <v>1223315.83</v>
      </c>
      <c r="Z90" s="66"/>
      <c r="AA90" s="67">
        <f>Y90</f>
        <v>1223315.83</v>
      </c>
      <c r="AB90" s="66"/>
      <c r="AC90" s="67">
        <f>AA90</f>
        <v>1223315.83</v>
      </c>
      <c r="AD90" s="66"/>
      <c r="AE90" s="67">
        <f>AC90</f>
        <v>1223315.83</v>
      </c>
      <c r="AF90" s="66"/>
      <c r="AG90" s="67">
        <f>AE90</f>
        <v>1223315.83</v>
      </c>
    </row>
    <row r="91" spans="1:33" x14ac:dyDescent="0.2">
      <c r="A91" s="9">
        <v>3</v>
      </c>
      <c r="B91" s="29" t="s">
        <v>649</v>
      </c>
      <c r="C91" s="27">
        <v>597</v>
      </c>
      <c r="D91" s="9" t="s">
        <v>644</v>
      </c>
      <c r="E91" s="8">
        <f>ROUND(G91/F91,5)</f>
        <v>7.825E-2</v>
      </c>
      <c r="F91" s="42">
        <f>SUM(J91,L91,N91,P91,R91,T91,V91,X91,Z91,AB91,AD91,AF91)</f>
        <v>891491794</v>
      </c>
      <c r="G91" s="43">
        <f t="shared" si="11"/>
        <v>69762951.780000001</v>
      </c>
      <c r="H91" s="13">
        <f>E91-$C$361</f>
        <v>4.5449999999999997E-2</v>
      </c>
      <c r="I91" s="82">
        <f t="shared" ref="I91:I94" si="12">H91*F91</f>
        <v>40518302.037299998</v>
      </c>
      <c r="J91" s="34">
        <v>182607172</v>
      </c>
      <c r="K91" s="32">
        <v>9550755.3100000005</v>
      </c>
      <c r="L91" s="34">
        <v>229010183</v>
      </c>
      <c r="M91" s="32">
        <v>11186461.449999999</v>
      </c>
      <c r="N91" s="34">
        <v>111309599</v>
      </c>
      <c r="O91" s="32">
        <v>7037515.8600000003</v>
      </c>
      <c r="P91" s="34">
        <v>0</v>
      </c>
      <c r="Q91" s="32">
        <v>3113852.5</v>
      </c>
      <c r="R91" s="34">
        <v>0</v>
      </c>
      <c r="S91" s="32">
        <v>3113852.5</v>
      </c>
      <c r="T91" s="34">
        <v>26439469</v>
      </c>
      <c r="U91" s="32">
        <v>4045843.7800000003</v>
      </c>
      <c r="V91" s="34">
        <v>34790539</v>
      </c>
      <c r="W91" s="32">
        <v>4439024.13</v>
      </c>
      <c r="X91" s="34">
        <v>34690922</v>
      </c>
      <c r="Y91" s="32">
        <v>4435229.72</v>
      </c>
      <c r="Z91" s="34">
        <v>0</v>
      </c>
      <c r="AA91" s="32">
        <v>3113852.5</v>
      </c>
      <c r="AB91" s="34">
        <v>72522983</v>
      </c>
      <c r="AC91" s="32">
        <v>5876252.9199999999</v>
      </c>
      <c r="AD91" s="34">
        <v>15371945</v>
      </c>
      <c r="AE91" s="32">
        <v>3699369.89</v>
      </c>
      <c r="AF91" s="34">
        <v>184748982</v>
      </c>
      <c r="AG91" s="32">
        <v>10150941.219999999</v>
      </c>
    </row>
    <row r="92" spans="1:33" x14ac:dyDescent="0.2">
      <c r="A92" s="59" t="s">
        <v>656</v>
      </c>
      <c r="B92" s="53" t="s">
        <v>662</v>
      </c>
      <c r="C92" s="27"/>
      <c r="D92" s="9"/>
      <c r="E92" s="62">
        <f>G92/F92</f>
        <v>3.6339899029962354E-2</v>
      </c>
      <c r="F92" s="63">
        <f>SUM(J92,L92,N92,P92,R92,T92,V92,X92,Z92,AB92,AD92,AF92)</f>
        <v>891491794</v>
      </c>
      <c r="G92" s="64">
        <f t="shared" si="11"/>
        <v>32396721.780000001</v>
      </c>
      <c r="H92" s="65">
        <f>E92-$C$361</f>
        <v>3.5398990299623512E-3</v>
      </c>
      <c r="I92" s="82"/>
      <c r="J92" s="66">
        <f>J91</f>
        <v>182607172</v>
      </c>
      <c r="K92" s="67">
        <f>K91-K93</f>
        <v>6436902.8100000005</v>
      </c>
      <c r="L92" s="66">
        <f>L91</f>
        <v>229010183</v>
      </c>
      <c r="M92" s="67">
        <f>M91-M93</f>
        <v>8072608.9499999993</v>
      </c>
      <c r="N92" s="66">
        <f>N91</f>
        <v>111309599</v>
      </c>
      <c r="O92" s="67">
        <f>O91-O93</f>
        <v>3923663.3600000003</v>
      </c>
      <c r="P92" s="66">
        <f>P91</f>
        <v>0</v>
      </c>
      <c r="Q92" s="67">
        <f>Q91-Q93</f>
        <v>0</v>
      </c>
      <c r="R92" s="66">
        <f>R91</f>
        <v>0</v>
      </c>
      <c r="S92" s="67">
        <f>S91-S93</f>
        <v>0</v>
      </c>
      <c r="T92" s="66">
        <f>T91</f>
        <v>26439469</v>
      </c>
      <c r="U92" s="67">
        <f>U91-U93</f>
        <v>931991.28000000026</v>
      </c>
      <c r="V92" s="66">
        <f>V91</f>
        <v>34790539</v>
      </c>
      <c r="W92" s="67">
        <f>W91-W93</f>
        <v>1325171.6299999999</v>
      </c>
      <c r="X92" s="66">
        <f>X91</f>
        <v>34690922</v>
      </c>
      <c r="Y92" s="67">
        <f>Y91-Y93</f>
        <v>1321377.2199999997</v>
      </c>
      <c r="Z92" s="66">
        <f>Z91</f>
        <v>0</v>
      </c>
      <c r="AA92" s="67">
        <f>AA91-AA93</f>
        <v>0</v>
      </c>
      <c r="AB92" s="66">
        <f>AB91</f>
        <v>72522983</v>
      </c>
      <c r="AC92" s="67">
        <f>AC91-AC93</f>
        <v>2762400.42</v>
      </c>
      <c r="AD92" s="66">
        <f>AD91</f>
        <v>15371945</v>
      </c>
      <c r="AE92" s="67">
        <f>AE91-AE93</f>
        <v>585517.39000000013</v>
      </c>
      <c r="AF92" s="66">
        <f>AF91</f>
        <v>184748982</v>
      </c>
      <c r="AG92" s="67">
        <f>AG91-AG93</f>
        <v>7037088.7199999988</v>
      </c>
    </row>
    <row r="93" spans="1:33" s="52" customFormat="1" ht="15" customHeight="1" x14ac:dyDescent="0.2">
      <c r="A93" s="58" t="s">
        <v>657</v>
      </c>
      <c r="B93" s="53" t="s">
        <v>663</v>
      </c>
      <c r="C93" s="50"/>
      <c r="D93" s="50"/>
      <c r="E93" s="68">
        <f>G93/1000/C91</f>
        <v>62.59</v>
      </c>
      <c r="F93" s="63"/>
      <c r="G93" s="64">
        <f t="shared" si="11"/>
        <v>37366230</v>
      </c>
      <c r="H93" s="65"/>
      <c r="I93" s="82"/>
      <c r="J93" s="51"/>
      <c r="K93" s="67">
        <v>3113852.5</v>
      </c>
      <c r="L93" s="51"/>
      <c r="M93" s="67">
        <v>3113852.5</v>
      </c>
      <c r="N93" s="51"/>
      <c r="O93" s="67">
        <v>3113852.5</v>
      </c>
      <c r="P93" s="51"/>
      <c r="Q93" s="67">
        <v>3113852.5</v>
      </c>
      <c r="R93" s="51"/>
      <c r="S93" s="67">
        <v>3113852.5</v>
      </c>
      <c r="T93" s="51"/>
      <c r="U93" s="67">
        <v>3113852.5</v>
      </c>
      <c r="V93" s="51"/>
      <c r="W93" s="67">
        <v>3113852.5</v>
      </c>
      <c r="X93" s="51"/>
      <c r="Y93" s="67">
        <v>3113852.5</v>
      </c>
      <c r="Z93" s="51"/>
      <c r="AA93" s="67">
        <v>3113852.5</v>
      </c>
      <c r="AB93" s="51"/>
      <c r="AC93" s="67">
        <v>3113852.5</v>
      </c>
      <c r="AD93" s="51"/>
      <c r="AE93" s="67">
        <v>3113852.5</v>
      </c>
      <c r="AF93" s="51"/>
      <c r="AG93" s="67">
        <v>3113852.5</v>
      </c>
    </row>
    <row r="94" spans="1:33" x14ac:dyDescent="0.2">
      <c r="A94" s="9">
        <v>4</v>
      </c>
      <c r="B94" s="10" t="s">
        <v>173</v>
      </c>
      <c r="C94" s="27">
        <v>47.7</v>
      </c>
      <c r="D94" s="9" t="s">
        <v>104</v>
      </c>
      <c r="E94" s="8">
        <f>ROUND(G94/F94,5)</f>
        <v>7.6109999999999997E-2</v>
      </c>
      <c r="F94" s="42">
        <f>SUM(J94,L94,N94,P94,R94,T94,V94,X94,Z94,AB94,AD94,AF94)</f>
        <v>104495443</v>
      </c>
      <c r="G94" s="43">
        <f t="shared" si="11"/>
        <v>7952780.3999999985</v>
      </c>
      <c r="H94" s="13">
        <f>E94-$C$361</f>
        <v>4.3309999999999994E-2</v>
      </c>
      <c r="I94" s="82">
        <f t="shared" si="12"/>
        <v>4525697.6363299992</v>
      </c>
      <c r="J94" s="34">
        <v>10153242</v>
      </c>
      <c r="K94" s="32">
        <v>693492.03</v>
      </c>
      <c r="L94" s="34">
        <v>626802</v>
      </c>
      <c r="M94" s="32">
        <v>355369.54</v>
      </c>
      <c r="N94" s="34">
        <v>0</v>
      </c>
      <c r="O94" s="32">
        <v>333105</v>
      </c>
      <c r="P94" s="34">
        <v>0</v>
      </c>
      <c r="Q94" s="32">
        <v>333105</v>
      </c>
      <c r="R94" s="34">
        <v>0</v>
      </c>
      <c r="S94" s="32">
        <v>333105</v>
      </c>
      <c r="T94" s="34">
        <v>4581687</v>
      </c>
      <c r="U94" s="32">
        <v>494672.53</v>
      </c>
      <c r="V94" s="34">
        <v>14539223</v>
      </c>
      <c r="W94" s="32">
        <v>888594.95</v>
      </c>
      <c r="X94" s="34">
        <v>12993239</v>
      </c>
      <c r="Y94" s="32">
        <v>830830.34</v>
      </c>
      <c r="Z94" s="34">
        <v>15890705</v>
      </c>
      <c r="AA94" s="32">
        <v>939240.93</v>
      </c>
      <c r="AB94" s="34">
        <v>21524168</v>
      </c>
      <c r="AC94" s="32">
        <v>1156656.5899999999</v>
      </c>
      <c r="AD94" s="34">
        <v>356862</v>
      </c>
      <c r="AE94" s="32">
        <v>346795.42</v>
      </c>
      <c r="AF94" s="34">
        <v>23829515</v>
      </c>
      <c r="AG94" s="32">
        <v>1247813.0699999998</v>
      </c>
    </row>
    <row r="95" spans="1:33" s="52" customFormat="1" ht="15" customHeight="1" x14ac:dyDescent="0.2">
      <c r="A95" s="58" t="s">
        <v>658</v>
      </c>
      <c r="B95" s="53" t="s">
        <v>662</v>
      </c>
      <c r="C95" s="50"/>
      <c r="D95" s="50"/>
      <c r="E95" s="62">
        <f>G95/F95</f>
        <v>3.7853520559743455E-2</v>
      </c>
      <c r="F95" s="63">
        <f>SUM(J95,L95,N95,P95,R95,T95,V95,X95,Z95,AB95,AD95,AF95)</f>
        <v>104495443</v>
      </c>
      <c r="G95" s="64">
        <f t="shared" si="11"/>
        <v>3955520.4</v>
      </c>
      <c r="H95" s="65">
        <f>E95-$C$361</f>
        <v>5.0535205597434518E-3</v>
      </c>
      <c r="I95" s="82"/>
      <c r="J95" s="66">
        <f>J94</f>
        <v>10153242</v>
      </c>
      <c r="K95" s="67">
        <f>K94-K96</f>
        <v>360387.03</v>
      </c>
      <c r="L95" s="66">
        <f>L94</f>
        <v>626802</v>
      </c>
      <c r="M95" s="67">
        <f>M94-M96</f>
        <v>22264.539999999979</v>
      </c>
      <c r="N95" s="66">
        <f>N94</f>
        <v>0</v>
      </c>
      <c r="O95" s="67">
        <f>O94-O96</f>
        <v>0</v>
      </c>
      <c r="P95" s="66">
        <f>P94</f>
        <v>0</v>
      </c>
      <c r="Q95" s="67">
        <f>Q94-Q96</f>
        <v>0</v>
      </c>
      <c r="R95" s="66">
        <f>R94</f>
        <v>0</v>
      </c>
      <c r="S95" s="67">
        <f>S94-S96</f>
        <v>0</v>
      </c>
      <c r="T95" s="66">
        <f>T94</f>
        <v>4581687</v>
      </c>
      <c r="U95" s="67">
        <f>U94-U96</f>
        <v>161567.53000000003</v>
      </c>
      <c r="V95" s="66">
        <f>V94</f>
        <v>14539223</v>
      </c>
      <c r="W95" s="67">
        <f>W94-W96</f>
        <v>555489.94999999995</v>
      </c>
      <c r="X95" s="66">
        <f>X94</f>
        <v>12993239</v>
      </c>
      <c r="Y95" s="67">
        <f>Y94-Y96</f>
        <v>497725.33999999997</v>
      </c>
      <c r="Z95" s="66">
        <f>Z94</f>
        <v>15890705</v>
      </c>
      <c r="AA95" s="67">
        <f>AA94-AA96</f>
        <v>606135.93000000005</v>
      </c>
      <c r="AB95" s="66">
        <f>AB94</f>
        <v>21524168</v>
      </c>
      <c r="AC95" s="67">
        <f>AC94-AC96</f>
        <v>823551.58999999985</v>
      </c>
      <c r="AD95" s="66">
        <f>AD94</f>
        <v>356862</v>
      </c>
      <c r="AE95" s="67">
        <f>AE94-AE96</f>
        <v>13690.419999999984</v>
      </c>
      <c r="AF95" s="66">
        <f>AF94</f>
        <v>23829515</v>
      </c>
      <c r="AG95" s="67">
        <f>AG94-AG96</f>
        <v>914708.06999999983</v>
      </c>
    </row>
    <row r="96" spans="1:33" s="52" customFormat="1" ht="15" customHeight="1" x14ac:dyDescent="0.2">
      <c r="A96" s="58" t="s">
        <v>659</v>
      </c>
      <c r="B96" s="53" t="s">
        <v>663</v>
      </c>
      <c r="C96" s="50"/>
      <c r="D96" s="89"/>
      <c r="E96" s="75">
        <f>G96/1000/C94</f>
        <v>83.8</v>
      </c>
      <c r="F96" s="63"/>
      <c r="G96" s="64">
        <f t="shared" si="11"/>
        <v>3997260</v>
      </c>
      <c r="H96" s="77"/>
      <c r="I96" s="82"/>
      <c r="J96" s="70"/>
      <c r="K96" s="67">
        <v>333105</v>
      </c>
      <c r="L96" s="70"/>
      <c r="M96" s="67">
        <v>333105</v>
      </c>
      <c r="N96" s="70"/>
      <c r="O96" s="67">
        <v>333105</v>
      </c>
      <c r="P96" s="70"/>
      <c r="Q96" s="67">
        <v>333105</v>
      </c>
      <c r="R96" s="70"/>
      <c r="S96" s="67">
        <v>333105</v>
      </c>
      <c r="T96" s="70"/>
      <c r="U96" s="67">
        <v>333105</v>
      </c>
      <c r="V96" s="70"/>
      <c r="W96" s="67">
        <v>333105</v>
      </c>
      <c r="X96" s="70"/>
      <c r="Y96" s="67">
        <v>333105</v>
      </c>
      <c r="Z96" s="70"/>
      <c r="AA96" s="67">
        <v>333105</v>
      </c>
      <c r="AB96" s="70"/>
      <c r="AC96" s="67">
        <v>333105</v>
      </c>
      <c r="AD96" s="70"/>
      <c r="AE96" s="67">
        <v>333105</v>
      </c>
      <c r="AF96" s="70"/>
      <c r="AG96" s="67">
        <v>333105</v>
      </c>
    </row>
    <row r="97" spans="1:34" s="2" customFormat="1" ht="15" customHeight="1" x14ac:dyDescent="0.2">
      <c r="A97" s="25"/>
      <c r="B97" s="26" t="s">
        <v>661</v>
      </c>
      <c r="C97" s="25">
        <f>C85+C88+C91+C94</f>
        <v>798.6</v>
      </c>
      <c r="D97" s="25"/>
      <c r="E97" s="56">
        <f>G97/F97</f>
        <v>7.8400683593157841E-2</v>
      </c>
      <c r="F97" s="44">
        <f>F85+F88+F91+F94</f>
        <v>1353297922</v>
      </c>
      <c r="G97" s="45">
        <f>G85+G88+G91+G94</f>
        <v>106099482.19</v>
      </c>
      <c r="H97" s="54">
        <f>E97-$C$361</f>
        <v>4.5600683593157838E-2</v>
      </c>
      <c r="I97" s="56"/>
      <c r="J97" s="44">
        <f>J85+J88+J91+J94</f>
        <v>248235712</v>
      </c>
      <c r="K97" s="45">
        <f>K85+K88+K91+K94</f>
        <v>13433122.67</v>
      </c>
      <c r="L97" s="44">
        <f t="shared" ref="L97:AG97" si="13">L85+L88+L91+L94</f>
        <v>323619602</v>
      </c>
      <c r="M97" s="45">
        <f t="shared" si="13"/>
        <v>16020584.249999998</v>
      </c>
      <c r="N97" s="44">
        <f t="shared" si="13"/>
        <v>188175255</v>
      </c>
      <c r="O97" s="36">
        <f t="shared" si="13"/>
        <v>11275908.460000001</v>
      </c>
      <c r="P97" s="44">
        <f t="shared" si="13"/>
        <v>7884253</v>
      </c>
      <c r="Q97" s="36">
        <f t="shared" si="13"/>
        <v>5043972.0600000005</v>
      </c>
      <c r="R97" s="44">
        <f t="shared" si="13"/>
        <v>25140002</v>
      </c>
      <c r="S97" s="36">
        <f t="shared" si="13"/>
        <v>5630360.9299999997</v>
      </c>
      <c r="T97" s="44">
        <f t="shared" si="13"/>
        <v>36240546</v>
      </c>
      <c r="U97" s="36">
        <f t="shared" si="13"/>
        <v>6072467.0600000005</v>
      </c>
      <c r="V97" s="44">
        <f t="shared" si="13"/>
        <v>49391187</v>
      </c>
      <c r="W97" s="36">
        <f t="shared" si="13"/>
        <v>6687213.4100000001</v>
      </c>
      <c r="X97" s="44">
        <f t="shared" si="13"/>
        <v>47684161</v>
      </c>
      <c r="Y97" s="36">
        <f t="shared" si="13"/>
        <v>6623422.21</v>
      </c>
      <c r="Z97" s="44">
        <f t="shared" si="13"/>
        <v>56347785</v>
      </c>
      <c r="AA97" s="36">
        <f t="shared" si="13"/>
        <v>6872574.4499999993</v>
      </c>
      <c r="AB97" s="44">
        <f t="shared" si="13"/>
        <v>106363294</v>
      </c>
      <c r="AC97" s="36">
        <f t="shared" si="13"/>
        <v>8836301.1099999994</v>
      </c>
      <c r="AD97" s="44">
        <f t="shared" si="13"/>
        <v>21089830</v>
      </c>
      <c r="AE97" s="36">
        <f t="shared" si="13"/>
        <v>5598668.7000000002</v>
      </c>
      <c r="AF97" s="44">
        <f t="shared" si="13"/>
        <v>243126295</v>
      </c>
      <c r="AG97" s="36">
        <f t="shared" si="13"/>
        <v>14004886.879999999</v>
      </c>
    </row>
    <row r="98" spans="1:34" s="52" customFormat="1" ht="15" customHeight="1" x14ac:dyDescent="0.2">
      <c r="A98" s="31"/>
      <c r="B98" s="74" t="s">
        <v>662</v>
      </c>
      <c r="C98" s="31"/>
      <c r="D98" s="31"/>
      <c r="E98" s="72">
        <f>G98/F98</f>
        <v>3.58877601232288E-2</v>
      </c>
      <c r="F98" s="46">
        <f>F86+F89+F92+F95</f>
        <v>1353297922</v>
      </c>
      <c r="G98" s="47">
        <f>G86+G89+G92+G95</f>
        <v>48566831.199999996</v>
      </c>
      <c r="H98" s="73">
        <f>E98-$C$361</f>
        <v>3.0877601232287971E-3</v>
      </c>
      <c r="I98" s="72"/>
      <c r="J98" s="46"/>
      <c r="K98" s="47"/>
      <c r="L98" s="37"/>
      <c r="M98" s="33"/>
      <c r="N98" s="37"/>
      <c r="O98" s="33"/>
      <c r="P98" s="37"/>
      <c r="Q98" s="33"/>
      <c r="R98" s="37"/>
      <c r="S98" s="33"/>
      <c r="T98" s="37"/>
      <c r="U98" s="33"/>
      <c r="V98" s="37"/>
      <c r="W98" s="38"/>
      <c r="X98" s="37"/>
      <c r="Y98" s="33"/>
      <c r="Z98" s="37"/>
      <c r="AA98" s="33"/>
      <c r="AB98" s="37"/>
      <c r="AC98" s="33"/>
      <c r="AD98" s="37"/>
      <c r="AE98" s="33"/>
      <c r="AF98" s="37"/>
      <c r="AG98" s="33"/>
    </row>
    <row r="99" spans="1:34" s="52" customFormat="1" ht="15" customHeight="1" x14ac:dyDescent="0.2">
      <c r="A99" s="31"/>
      <c r="B99" s="74" t="s">
        <v>663</v>
      </c>
      <c r="C99" s="31"/>
      <c r="D99" s="31"/>
      <c r="E99" s="72"/>
      <c r="F99" s="46"/>
      <c r="G99" s="47">
        <f>G87+G90+G93+G96</f>
        <v>57532650.990000002</v>
      </c>
      <c r="H99" s="73"/>
      <c r="I99" s="72"/>
      <c r="J99" s="46"/>
      <c r="K99" s="47"/>
      <c r="L99" s="37"/>
      <c r="M99" s="33"/>
      <c r="N99" s="37"/>
      <c r="O99" s="33"/>
      <c r="P99" s="37"/>
      <c r="Q99" s="33"/>
      <c r="R99" s="37"/>
      <c r="S99" s="33"/>
      <c r="T99" s="37"/>
      <c r="U99" s="33"/>
      <c r="V99" s="37"/>
      <c r="W99" s="38"/>
      <c r="X99" s="37"/>
      <c r="Y99" s="33"/>
      <c r="Z99" s="37"/>
      <c r="AA99" s="33"/>
      <c r="AB99" s="37"/>
      <c r="AC99" s="33"/>
      <c r="AD99" s="37"/>
      <c r="AE99" s="33"/>
      <c r="AF99" s="37"/>
      <c r="AG99" s="33"/>
    </row>
    <row r="100" spans="1:34" x14ac:dyDescent="0.2">
      <c r="A100" s="9">
        <v>1</v>
      </c>
      <c r="B100" s="10" t="s">
        <v>146</v>
      </c>
      <c r="C100" s="27">
        <v>0.52</v>
      </c>
      <c r="D100" s="9" t="s">
        <v>326</v>
      </c>
      <c r="E100" s="8">
        <f t="shared" si="5"/>
        <v>0.14349000000000001</v>
      </c>
      <c r="F100" s="42">
        <f t="shared" si="6"/>
        <v>1821601</v>
      </c>
      <c r="G100" s="43">
        <f t="shared" si="6"/>
        <v>261381.52000000002</v>
      </c>
      <c r="H100" s="13">
        <f t="shared" ref="H100:H144" si="14">E100-$C$361</f>
        <v>0.11069000000000001</v>
      </c>
      <c r="I100" s="82">
        <f>H100*F100</f>
        <v>201633.01469000001</v>
      </c>
      <c r="J100" s="34">
        <v>58997</v>
      </c>
      <c r="K100" s="32">
        <v>8465.48</v>
      </c>
      <c r="L100" s="34">
        <v>66730</v>
      </c>
      <c r="M100" s="32">
        <v>9575.09</v>
      </c>
      <c r="N100" s="34">
        <v>233639</v>
      </c>
      <c r="O100" s="32">
        <v>33524.86</v>
      </c>
      <c r="P100" s="34">
        <v>203974</v>
      </c>
      <c r="Q100" s="32">
        <v>29268.23</v>
      </c>
      <c r="R100" s="34">
        <v>247050</v>
      </c>
      <c r="S100" s="32">
        <v>35449.199999999997</v>
      </c>
      <c r="T100" s="34">
        <v>168692</v>
      </c>
      <c r="U100" s="32">
        <v>24205.62</v>
      </c>
      <c r="V100" s="34">
        <v>245442</v>
      </c>
      <c r="W100" s="32">
        <v>35218.47</v>
      </c>
      <c r="X100" s="34">
        <v>100745</v>
      </c>
      <c r="Y100" s="32">
        <v>14455.9</v>
      </c>
      <c r="Z100" s="34">
        <v>70706</v>
      </c>
      <c r="AA100" s="32">
        <v>10145.6</v>
      </c>
      <c r="AB100" s="34">
        <v>71008</v>
      </c>
      <c r="AC100" s="32">
        <v>10188.94</v>
      </c>
      <c r="AD100" s="34">
        <v>121368</v>
      </c>
      <c r="AE100" s="32">
        <v>17415.09</v>
      </c>
      <c r="AF100" s="34">
        <v>233250</v>
      </c>
      <c r="AG100" s="32">
        <v>33469.040000000001</v>
      </c>
    </row>
    <row r="101" spans="1:34" x14ac:dyDescent="0.2">
      <c r="A101" s="9">
        <v>2</v>
      </c>
      <c r="B101" s="10" t="s">
        <v>127</v>
      </c>
      <c r="C101" s="27">
        <v>1.96</v>
      </c>
      <c r="D101" s="9" t="s">
        <v>329</v>
      </c>
      <c r="E101" s="8">
        <f t="shared" si="5"/>
        <v>0.13317999999999999</v>
      </c>
      <c r="F101" s="42">
        <f t="shared" si="6"/>
        <v>13182947</v>
      </c>
      <c r="G101" s="43">
        <f t="shared" si="6"/>
        <v>1755704.89</v>
      </c>
      <c r="H101" s="13">
        <f t="shared" si="14"/>
        <v>0.10038</v>
      </c>
      <c r="I101" s="82">
        <f t="shared" ref="I101:I137" si="15">H101*F101</f>
        <v>1323304.2198600001</v>
      </c>
      <c r="J101" s="34">
        <v>498026</v>
      </c>
      <c r="K101" s="32">
        <v>66327.100000000006</v>
      </c>
      <c r="L101" s="34">
        <v>661750</v>
      </c>
      <c r="M101" s="32">
        <v>88131.87</v>
      </c>
      <c r="N101" s="34">
        <v>1068191</v>
      </c>
      <c r="O101" s="32">
        <v>142261.68</v>
      </c>
      <c r="P101" s="34">
        <v>1209690</v>
      </c>
      <c r="Q101" s="32">
        <v>161106.51</v>
      </c>
      <c r="R101" s="34">
        <v>968584</v>
      </c>
      <c r="S101" s="32">
        <v>128996.02</v>
      </c>
      <c r="T101" s="34">
        <v>1049590</v>
      </c>
      <c r="U101" s="32">
        <v>139784.4</v>
      </c>
      <c r="V101" s="34">
        <v>1283385</v>
      </c>
      <c r="W101" s="32">
        <v>170921.21</v>
      </c>
      <c r="X101" s="34">
        <v>1250492</v>
      </c>
      <c r="Y101" s="32">
        <v>166540.51999999999</v>
      </c>
      <c r="Z101" s="34">
        <v>1314069</v>
      </c>
      <c r="AA101" s="32">
        <v>175007.71</v>
      </c>
      <c r="AB101" s="34">
        <v>1315486</v>
      </c>
      <c r="AC101" s="32">
        <v>175196.43</v>
      </c>
      <c r="AD101" s="34">
        <v>1277628</v>
      </c>
      <c r="AE101" s="32">
        <v>170154.5</v>
      </c>
      <c r="AF101" s="34">
        <v>1286056</v>
      </c>
      <c r="AG101" s="32">
        <v>171276.94</v>
      </c>
    </row>
    <row r="102" spans="1:34" x14ac:dyDescent="0.2">
      <c r="A102" s="9">
        <v>3</v>
      </c>
      <c r="B102" s="10" t="s">
        <v>108</v>
      </c>
      <c r="C102" s="27">
        <v>1.95</v>
      </c>
      <c r="D102" s="9" t="s">
        <v>327</v>
      </c>
      <c r="E102" s="8">
        <f t="shared" si="5"/>
        <v>0.13317999999999999</v>
      </c>
      <c r="F102" s="42">
        <f t="shared" si="6"/>
        <v>14040000</v>
      </c>
      <c r="G102" s="43">
        <f t="shared" si="6"/>
        <v>1869847.2100000002</v>
      </c>
      <c r="H102" s="13">
        <f t="shared" si="14"/>
        <v>0.10038</v>
      </c>
      <c r="I102" s="82">
        <f t="shared" si="15"/>
        <v>1409335.2</v>
      </c>
      <c r="J102" s="34">
        <v>1323830</v>
      </c>
      <c r="K102" s="32">
        <v>176307.68</v>
      </c>
      <c r="L102" s="34">
        <v>1156421</v>
      </c>
      <c r="M102" s="32">
        <v>154012.15</v>
      </c>
      <c r="N102" s="34">
        <v>1389672</v>
      </c>
      <c r="O102" s="32">
        <v>185076.52</v>
      </c>
      <c r="P102" s="34">
        <v>1321157</v>
      </c>
      <c r="Q102" s="32">
        <v>175951.69</v>
      </c>
      <c r="R102" s="34">
        <v>1411136</v>
      </c>
      <c r="S102" s="32">
        <v>187935.09</v>
      </c>
      <c r="T102" s="34">
        <v>899331</v>
      </c>
      <c r="U102" s="32">
        <v>119772.9</v>
      </c>
      <c r="V102" s="34">
        <v>1326339</v>
      </c>
      <c r="W102" s="32">
        <v>176641.83</v>
      </c>
      <c r="X102" s="34">
        <v>1410860</v>
      </c>
      <c r="Y102" s="32">
        <v>187898.33</v>
      </c>
      <c r="Z102" s="34">
        <v>1329506</v>
      </c>
      <c r="AA102" s="32">
        <v>177063.61</v>
      </c>
      <c r="AB102" s="34">
        <v>1092653</v>
      </c>
      <c r="AC102" s="32">
        <v>145519.53</v>
      </c>
      <c r="AD102" s="34">
        <v>767889</v>
      </c>
      <c r="AE102" s="32">
        <v>102267.46</v>
      </c>
      <c r="AF102" s="34">
        <v>611206</v>
      </c>
      <c r="AG102" s="32">
        <v>81400.42</v>
      </c>
    </row>
    <row r="103" spans="1:34" x14ac:dyDescent="0.2">
      <c r="A103" s="9">
        <v>4</v>
      </c>
      <c r="B103" s="10" t="s">
        <v>124</v>
      </c>
      <c r="C103" s="27">
        <v>0.52</v>
      </c>
      <c r="D103" s="9" t="s">
        <v>328</v>
      </c>
      <c r="E103" s="8">
        <f t="shared" si="5"/>
        <v>0.14349000000000001</v>
      </c>
      <c r="F103" s="42">
        <f t="shared" si="6"/>
        <v>3162445</v>
      </c>
      <c r="G103" s="43">
        <f t="shared" si="6"/>
        <v>453779.24</v>
      </c>
      <c r="H103" s="13">
        <f t="shared" si="14"/>
        <v>0.11069000000000001</v>
      </c>
      <c r="I103" s="82">
        <f t="shared" si="15"/>
        <v>350051.03705000004</v>
      </c>
      <c r="J103" s="34">
        <v>245320</v>
      </c>
      <c r="K103" s="32">
        <v>35200.97</v>
      </c>
      <c r="L103" s="34">
        <v>260688</v>
      </c>
      <c r="M103" s="32">
        <v>37406.120000000003</v>
      </c>
      <c r="N103" s="34">
        <v>353386</v>
      </c>
      <c r="O103" s="32">
        <v>50707.360000000001</v>
      </c>
      <c r="P103" s="34">
        <v>237508</v>
      </c>
      <c r="Q103" s="32">
        <v>34080.019999999997</v>
      </c>
      <c r="R103" s="34">
        <v>194723</v>
      </c>
      <c r="S103" s="32">
        <v>27940.799999999999</v>
      </c>
      <c r="T103" s="34">
        <v>143999</v>
      </c>
      <c r="U103" s="32">
        <v>20662.419999999998</v>
      </c>
      <c r="V103" s="34">
        <v>297450</v>
      </c>
      <c r="W103" s="32">
        <v>42681.1</v>
      </c>
      <c r="X103" s="34">
        <v>242250</v>
      </c>
      <c r="Y103" s="32">
        <v>34760.449999999997</v>
      </c>
      <c r="Z103" s="34">
        <v>216128</v>
      </c>
      <c r="AA103" s="32">
        <v>31012.21</v>
      </c>
      <c r="AB103" s="34">
        <v>317797</v>
      </c>
      <c r="AC103" s="32">
        <v>45600.69</v>
      </c>
      <c r="AD103" s="34">
        <v>337303</v>
      </c>
      <c r="AE103" s="32">
        <v>48399.61</v>
      </c>
      <c r="AF103" s="34">
        <v>315893</v>
      </c>
      <c r="AG103" s="32">
        <v>45327.49</v>
      </c>
    </row>
    <row r="104" spans="1:34" x14ac:dyDescent="0.2">
      <c r="A104" s="9">
        <v>5</v>
      </c>
      <c r="B104" s="10" t="s">
        <v>78</v>
      </c>
      <c r="C104" s="27">
        <v>1.96</v>
      </c>
      <c r="D104" s="9" t="s">
        <v>371</v>
      </c>
      <c r="E104" s="8">
        <f t="shared" si="5"/>
        <v>0.13317999999999999</v>
      </c>
      <c r="F104" s="42">
        <f t="shared" si="6"/>
        <v>11603194</v>
      </c>
      <c r="G104" s="43">
        <f t="shared" si="6"/>
        <v>1545313.38</v>
      </c>
      <c r="H104" s="13">
        <f t="shared" si="14"/>
        <v>0.10038</v>
      </c>
      <c r="I104" s="82">
        <f t="shared" si="15"/>
        <v>1164728.61372</v>
      </c>
      <c r="J104" s="34">
        <v>937924</v>
      </c>
      <c r="K104" s="32">
        <v>124912.72</v>
      </c>
      <c r="L104" s="34">
        <v>1050375</v>
      </c>
      <c r="M104" s="32">
        <v>139888.94</v>
      </c>
      <c r="N104" s="34">
        <v>1096323</v>
      </c>
      <c r="O104" s="32">
        <v>146008.29999999999</v>
      </c>
      <c r="P104" s="34">
        <v>874782</v>
      </c>
      <c r="Q104" s="32">
        <v>116503.47</v>
      </c>
      <c r="R104" s="34">
        <v>1126487</v>
      </c>
      <c r="S104" s="32">
        <v>150025.54</v>
      </c>
      <c r="T104" s="34">
        <v>1038391</v>
      </c>
      <c r="U104" s="32">
        <v>138292.91</v>
      </c>
      <c r="V104" s="34">
        <v>964876</v>
      </c>
      <c r="W104" s="32">
        <v>128502.19</v>
      </c>
      <c r="X104" s="34">
        <v>1174697</v>
      </c>
      <c r="Y104" s="32">
        <v>156446.15</v>
      </c>
      <c r="Z104" s="34">
        <v>838303</v>
      </c>
      <c r="AA104" s="32">
        <v>111645.19</v>
      </c>
      <c r="AB104" s="34">
        <v>866413</v>
      </c>
      <c r="AC104" s="32">
        <v>115388.88</v>
      </c>
      <c r="AD104" s="34">
        <v>930828</v>
      </c>
      <c r="AE104" s="32">
        <v>123967.67</v>
      </c>
      <c r="AF104" s="34">
        <v>703795</v>
      </c>
      <c r="AG104" s="32">
        <v>93731.42</v>
      </c>
    </row>
    <row r="105" spans="1:34" x14ac:dyDescent="0.2">
      <c r="A105" s="9">
        <v>6</v>
      </c>
      <c r="B105" s="10" t="s">
        <v>109</v>
      </c>
      <c r="C105" s="27">
        <v>0.6</v>
      </c>
      <c r="D105" s="9" t="s">
        <v>330</v>
      </c>
      <c r="E105" s="8">
        <f t="shared" si="5"/>
        <v>0.14349000000000001</v>
      </c>
      <c r="F105" s="42">
        <f t="shared" si="6"/>
        <v>4560000</v>
      </c>
      <c r="G105" s="43">
        <f t="shared" si="6"/>
        <v>654314.4</v>
      </c>
      <c r="H105" s="13">
        <f t="shared" si="14"/>
        <v>0.11069000000000001</v>
      </c>
      <c r="I105" s="82">
        <f t="shared" si="15"/>
        <v>504746.4</v>
      </c>
      <c r="J105" s="34">
        <v>392941</v>
      </c>
      <c r="K105" s="32">
        <v>56383.1</v>
      </c>
      <c r="L105" s="34">
        <v>360763</v>
      </c>
      <c r="M105" s="32">
        <v>51765.88</v>
      </c>
      <c r="N105" s="34">
        <v>339951</v>
      </c>
      <c r="O105" s="32">
        <v>48779.57</v>
      </c>
      <c r="P105" s="34">
        <v>340465</v>
      </c>
      <c r="Q105" s="32">
        <v>48853.32</v>
      </c>
      <c r="R105" s="34">
        <v>424660</v>
      </c>
      <c r="S105" s="32">
        <v>60934.46</v>
      </c>
      <c r="T105" s="34">
        <v>420499</v>
      </c>
      <c r="U105" s="32">
        <v>60337.4</v>
      </c>
      <c r="V105" s="34">
        <v>436632</v>
      </c>
      <c r="W105" s="32">
        <v>62652.33</v>
      </c>
      <c r="X105" s="34">
        <v>399409</v>
      </c>
      <c r="Y105" s="32">
        <v>57311.199999999997</v>
      </c>
      <c r="Z105" s="34">
        <v>391555</v>
      </c>
      <c r="AA105" s="32">
        <v>56184.23</v>
      </c>
      <c r="AB105" s="34">
        <v>429798</v>
      </c>
      <c r="AC105" s="32">
        <v>61671.72</v>
      </c>
      <c r="AD105" s="34">
        <v>424524</v>
      </c>
      <c r="AE105" s="32">
        <v>60914.95</v>
      </c>
      <c r="AF105" s="34">
        <v>198803</v>
      </c>
      <c r="AG105" s="32">
        <v>28526.240000000002</v>
      </c>
    </row>
    <row r="106" spans="1:34" x14ac:dyDescent="0.2">
      <c r="A106" s="9">
        <v>7</v>
      </c>
      <c r="B106" s="10" t="s">
        <v>82</v>
      </c>
      <c r="C106" s="27">
        <v>1.96</v>
      </c>
      <c r="D106" s="9" t="s">
        <v>331</v>
      </c>
      <c r="E106" s="8">
        <f t="shared" si="5"/>
        <v>0.13317999999999999</v>
      </c>
      <c r="F106" s="42">
        <f t="shared" si="6"/>
        <v>5818548</v>
      </c>
      <c r="G106" s="43">
        <f t="shared" si="6"/>
        <v>774914.22</v>
      </c>
      <c r="H106" s="13">
        <f t="shared" si="14"/>
        <v>0.10038</v>
      </c>
      <c r="I106" s="82">
        <f t="shared" si="15"/>
        <v>584065.84823999996</v>
      </c>
      <c r="J106" s="34">
        <v>502252</v>
      </c>
      <c r="K106" s="32">
        <v>66889.919999999998</v>
      </c>
      <c r="L106" s="34">
        <v>468286</v>
      </c>
      <c r="M106" s="32">
        <v>62366.33</v>
      </c>
      <c r="N106" s="34">
        <v>502710</v>
      </c>
      <c r="O106" s="32">
        <v>66950.92</v>
      </c>
      <c r="P106" s="34">
        <v>394403</v>
      </c>
      <c r="Q106" s="32">
        <v>52526.59</v>
      </c>
      <c r="R106" s="34">
        <v>432382</v>
      </c>
      <c r="S106" s="32">
        <v>57584.63</v>
      </c>
      <c r="T106" s="34">
        <v>404330</v>
      </c>
      <c r="U106" s="32">
        <v>53848.67</v>
      </c>
      <c r="V106" s="34">
        <v>530648</v>
      </c>
      <c r="W106" s="32">
        <v>70671.7</v>
      </c>
      <c r="X106" s="34">
        <v>621577</v>
      </c>
      <c r="Y106" s="32">
        <v>82781.62</v>
      </c>
      <c r="Z106" s="34">
        <v>582123</v>
      </c>
      <c r="AA106" s="32">
        <v>77527.14</v>
      </c>
      <c r="AB106" s="34">
        <v>549534</v>
      </c>
      <c r="AC106" s="32">
        <v>73186.94</v>
      </c>
      <c r="AD106" s="34">
        <v>468118</v>
      </c>
      <c r="AE106" s="32">
        <v>62343.96</v>
      </c>
      <c r="AF106" s="34">
        <v>362185</v>
      </c>
      <c r="AG106" s="32">
        <v>48235.8</v>
      </c>
    </row>
    <row r="107" spans="1:34" x14ac:dyDescent="0.2">
      <c r="A107" s="9">
        <v>8</v>
      </c>
      <c r="B107" s="10" t="s">
        <v>61</v>
      </c>
      <c r="C107" s="27">
        <v>2</v>
      </c>
      <c r="D107" s="9" t="s">
        <v>332</v>
      </c>
      <c r="E107" s="8">
        <f t="shared" si="5"/>
        <v>0.14036999999999999</v>
      </c>
      <c r="F107" s="42">
        <f t="shared" si="6"/>
        <v>6914582</v>
      </c>
      <c r="G107" s="43">
        <f t="shared" si="6"/>
        <v>970585.78999999992</v>
      </c>
      <c r="H107" s="13">
        <f t="shared" si="14"/>
        <v>0.10757</v>
      </c>
      <c r="I107" s="82">
        <f t="shared" si="15"/>
        <v>743801.58574000001</v>
      </c>
      <c r="J107" s="34">
        <v>15395</v>
      </c>
      <c r="K107" s="32">
        <v>2064.7800000000002</v>
      </c>
      <c r="L107" s="34">
        <v>125946</v>
      </c>
      <c r="M107" s="32">
        <v>16891.88</v>
      </c>
      <c r="N107" s="34">
        <v>404893</v>
      </c>
      <c r="O107" s="32">
        <v>54304.25</v>
      </c>
      <c r="P107" s="34">
        <v>570823</v>
      </c>
      <c r="Q107" s="32">
        <v>76558.78</v>
      </c>
      <c r="R107" s="34">
        <v>735101</v>
      </c>
      <c r="S107" s="32">
        <v>98591.75</v>
      </c>
      <c r="T107" s="34">
        <v>635985</v>
      </c>
      <c r="U107" s="32">
        <v>85298.31</v>
      </c>
      <c r="V107" s="34">
        <v>724668</v>
      </c>
      <c r="W107" s="32">
        <v>104265.23</v>
      </c>
      <c r="X107" s="34">
        <v>624356</v>
      </c>
      <c r="Y107" s="32">
        <v>89832.34</v>
      </c>
      <c r="Z107" s="34">
        <v>913549</v>
      </c>
      <c r="AA107" s="32">
        <v>131441.43</v>
      </c>
      <c r="AB107" s="34">
        <v>793450</v>
      </c>
      <c r="AC107" s="32">
        <v>114161.59</v>
      </c>
      <c r="AD107" s="34">
        <v>773073</v>
      </c>
      <c r="AE107" s="32">
        <v>111229.74</v>
      </c>
      <c r="AF107" s="34">
        <v>597343</v>
      </c>
      <c r="AG107" s="32">
        <v>85945.71</v>
      </c>
    </row>
    <row r="108" spans="1:34" x14ac:dyDescent="0.2">
      <c r="A108" s="9">
        <v>9</v>
      </c>
      <c r="B108" s="10" t="s">
        <v>101</v>
      </c>
      <c r="C108" s="27">
        <v>0.999</v>
      </c>
      <c r="D108" s="9" t="s">
        <v>333</v>
      </c>
      <c r="E108" s="8">
        <f t="shared" si="5"/>
        <v>0.13938999999999999</v>
      </c>
      <c r="F108" s="42">
        <f t="shared" si="6"/>
        <v>6203861</v>
      </c>
      <c r="G108" s="43">
        <f t="shared" si="6"/>
        <v>864756.17999999993</v>
      </c>
      <c r="H108" s="13">
        <f t="shared" si="14"/>
        <v>0.10658999999999999</v>
      </c>
      <c r="I108" s="82">
        <f t="shared" si="15"/>
        <v>661269.54398999992</v>
      </c>
      <c r="J108" s="34">
        <v>580737</v>
      </c>
      <c r="K108" s="32">
        <v>80948.929999999993</v>
      </c>
      <c r="L108" s="34">
        <v>576241</v>
      </c>
      <c r="M108" s="32">
        <v>80322.23</v>
      </c>
      <c r="N108" s="34">
        <v>576698</v>
      </c>
      <c r="O108" s="32">
        <v>80385.929999999993</v>
      </c>
      <c r="P108" s="34">
        <v>575623</v>
      </c>
      <c r="Q108" s="32">
        <v>80236.09</v>
      </c>
      <c r="R108" s="34">
        <v>565775</v>
      </c>
      <c r="S108" s="32">
        <v>78863.38</v>
      </c>
      <c r="T108" s="34">
        <v>332306</v>
      </c>
      <c r="U108" s="32">
        <v>46320.13</v>
      </c>
      <c r="V108" s="34">
        <v>375750</v>
      </c>
      <c r="W108" s="32">
        <v>52375.79</v>
      </c>
      <c r="X108" s="34">
        <v>500465</v>
      </c>
      <c r="Y108" s="32">
        <v>69759.820000000007</v>
      </c>
      <c r="Z108" s="34">
        <v>533921</v>
      </c>
      <c r="AA108" s="32">
        <v>74423.25</v>
      </c>
      <c r="AB108" s="34">
        <v>533584</v>
      </c>
      <c r="AC108" s="32">
        <v>74376.27</v>
      </c>
      <c r="AD108" s="34">
        <v>512499</v>
      </c>
      <c r="AE108" s="32">
        <v>71437.240000000005</v>
      </c>
      <c r="AF108" s="34">
        <v>540262</v>
      </c>
      <c r="AG108" s="32">
        <v>75307.12</v>
      </c>
    </row>
    <row r="109" spans="1:34" x14ac:dyDescent="0.2">
      <c r="A109" s="9">
        <v>10</v>
      </c>
      <c r="B109" s="30" t="s">
        <v>616</v>
      </c>
      <c r="C109" s="27">
        <v>0.6</v>
      </c>
      <c r="D109" s="12" t="s">
        <v>637</v>
      </c>
      <c r="E109" s="8">
        <f t="shared" si="5"/>
        <v>0.15501000000000001</v>
      </c>
      <c r="F109" s="42">
        <f t="shared" si="6"/>
        <v>488158</v>
      </c>
      <c r="G109" s="43">
        <f t="shared" si="6"/>
        <v>75669.37</v>
      </c>
      <c r="H109" s="13">
        <f t="shared" si="14"/>
        <v>0.12221000000000001</v>
      </c>
      <c r="I109" s="82">
        <f t="shared" si="15"/>
        <v>59657.789180000007</v>
      </c>
      <c r="J109" s="34">
        <v>0</v>
      </c>
      <c r="K109" s="32">
        <v>0</v>
      </c>
      <c r="L109" s="34">
        <v>0</v>
      </c>
      <c r="M109" s="32">
        <v>0</v>
      </c>
      <c r="N109" s="34">
        <v>0</v>
      </c>
      <c r="O109" s="32">
        <v>0</v>
      </c>
      <c r="P109" s="34">
        <v>0</v>
      </c>
      <c r="Q109" s="32">
        <v>0</v>
      </c>
      <c r="R109" s="34">
        <v>0</v>
      </c>
      <c r="S109" s="32">
        <v>0</v>
      </c>
      <c r="T109" s="34">
        <v>0</v>
      </c>
      <c r="U109" s="32">
        <v>0</v>
      </c>
      <c r="V109" s="34">
        <v>0</v>
      </c>
      <c r="W109" s="32">
        <v>0</v>
      </c>
      <c r="X109" s="34">
        <v>0</v>
      </c>
      <c r="Y109" s="32">
        <v>0</v>
      </c>
      <c r="Z109" s="34">
        <v>0</v>
      </c>
      <c r="AA109" s="32">
        <v>0</v>
      </c>
      <c r="AB109" s="34">
        <v>0</v>
      </c>
      <c r="AC109" s="32">
        <v>0</v>
      </c>
      <c r="AD109" s="34">
        <v>121333</v>
      </c>
      <c r="AE109" s="32">
        <v>18807.830000000002</v>
      </c>
      <c r="AF109" s="34">
        <v>366825</v>
      </c>
      <c r="AG109" s="32">
        <v>56861.54</v>
      </c>
      <c r="AH109" s="7"/>
    </row>
    <row r="110" spans="1:34" x14ac:dyDescent="0.2">
      <c r="A110" s="9">
        <v>11</v>
      </c>
      <c r="B110" s="10" t="s">
        <v>596</v>
      </c>
      <c r="C110" s="27">
        <v>0.6</v>
      </c>
      <c r="D110" s="9" t="s">
        <v>597</v>
      </c>
      <c r="E110" s="8">
        <f t="shared" si="5"/>
        <v>0.15501000000000001</v>
      </c>
      <c r="F110" s="42">
        <f t="shared" si="6"/>
        <v>605919</v>
      </c>
      <c r="G110" s="43">
        <f t="shared" si="6"/>
        <v>93923.5</v>
      </c>
      <c r="H110" s="13">
        <f t="shared" si="14"/>
        <v>0.12221000000000001</v>
      </c>
      <c r="I110" s="82">
        <f t="shared" si="15"/>
        <v>74049.360990000001</v>
      </c>
      <c r="J110" s="34">
        <v>0</v>
      </c>
      <c r="K110" s="32">
        <v>0</v>
      </c>
      <c r="L110" s="34">
        <v>0</v>
      </c>
      <c r="M110" s="32">
        <v>0</v>
      </c>
      <c r="N110" s="34">
        <v>0</v>
      </c>
      <c r="O110" s="32">
        <v>0</v>
      </c>
      <c r="P110" s="34">
        <v>0</v>
      </c>
      <c r="Q110" s="32">
        <v>0</v>
      </c>
      <c r="R110" s="34">
        <v>0</v>
      </c>
      <c r="S110" s="32">
        <v>0</v>
      </c>
      <c r="T110" s="34">
        <v>0</v>
      </c>
      <c r="U110" s="32">
        <v>0</v>
      </c>
      <c r="V110" s="34">
        <v>0</v>
      </c>
      <c r="W110" s="32">
        <v>0</v>
      </c>
      <c r="X110" s="34">
        <v>0</v>
      </c>
      <c r="Y110" s="32">
        <v>0</v>
      </c>
      <c r="Z110" s="34">
        <v>115238</v>
      </c>
      <c r="AA110" s="32">
        <v>17863.04</v>
      </c>
      <c r="AB110" s="34">
        <v>142803</v>
      </c>
      <c r="AC110" s="32">
        <v>22135.89</v>
      </c>
      <c r="AD110" s="34">
        <v>155324</v>
      </c>
      <c r="AE110" s="32">
        <v>24076.77</v>
      </c>
      <c r="AF110" s="34">
        <v>192554</v>
      </c>
      <c r="AG110" s="32">
        <v>29847.8</v>
      </c>
    </row>
    <row r="111" spans="1:34" x14ac:dyDescent="0.2">
      <c r="A111" s="9">
        <v>12</v>
      </c>
      <c r="B111" s="10" t="s">
        <v>9</v>
      </c>
      <c r="C111" s="27">
        <v>1.998</v>
      </c>
      <c r="D111" s="9" t="s">
        <v>334</v>
      </c>
      <c r="E111" s="8">
        <f t="shared" si="5"/>
        <v>0.13317999999999999</v>
      </c>
      <c r="F111" s="42">
        <f t="shared" si="6"/>
        <v>8580210</v>
      </c>
      <c r="G111" s="43">
        <f t="shared" si="6"/>
        <v>1142712.3699999999</v>
      </c>
      <c r="H111" s="13">
        <f t="shared" si="14"/>
        <v>0.10038</v>
      </c>
      <c r="I111" s="82">
        <f t="shared" si="15"/>
        <v>861281.47979999997</v>
      </c>
      <c r="J111" s="34">
        <v>831687</v>
      </c>
      <c r="K111" s="32">
        <v>110764.07</v>
      </c>
      <c r="L111" s="34">
        <v>780779</v>
      </c>
      <c r="M111" s="32">
        <v>103984.15</v>
      </c>
      <c r="N111" s="34">
        <v>856057</v>
      </c>
      <c r="O111" s="32">
        <v>114009.67</v>
      </c>
      <c r="P111" s="34">
        <v>822000</v>
      </c>
      <c r="Q111" s="32">
        <v>109473.96</v>
      </c>
      <c r="R111" s="34">
        <v>907975</v>
      </c>
      <c r="S111" s="32">
        <v>120924.11</v>
      </c>
      <c r="T111" s="34">
        <v>913653</v>
      </c>
      <c r="U111" s="32">
        <v>121680.31</v>
      </c>
      <c r="V111" s="34">
        <v>937698</v>
      </c>
      <c r="W111" s="32">
        <v>124882.62</v>
      </c>
      <c r="X111" s="34">
        <v>872479</v>
      </c>
      <c r="Y111" s="32">
        <v>116196.75</v>
      </c>
      <c r="Z111" s="34">
        <v>793637</v>
      </c>
      <c r="AA111" s="32">
        <v>105696.58</v>
      </c>
      <c r="AB111" s="34">
        <v>419856</v>
      </c>
      <c r="AC111" s="32">
        <v>55916.42</v>
      </c>
      <c r="AD111" s="34">
        <v>249277</v>
      </c>
      <c r="AE111" s="32">
        <v>33198.71</v>
      </c>
      <c r="AF111" s="34">
        <v>195112</v>
      </c>
      <c r="AG111" s="32">
        <v>25985.02</v>
      </c>
    </row>
    <row r="112" spans="1:34" x14ac:dyDescent="0.2">
      <c r="A112" s="9">
        <v>13</v>
      </c>
      <c r="B112" s="10" t="s">
        <v>534</v>
      </c>
      <c r="C112" s="27">
        <v>0.25</v>
      </c>
      <c r="D112" s="9" t="s">
        <v>538</v>
      </c>
      <c r="E112" s="8">
        <f t="shared" si="5"/>
        <v>0.14943999999999999</v>
      </c>
      <c r="F112" s="42">
        <f t="shared" si="6"/>
        <v>658603</v>
      </c>
      <c r="G112" s="43">
        <f t="shared" si="6"/>
        <v>98421.63</v>
      </c>
      <c r="H112" s="13">
        <f t="shared" si="14"/>
        <v>0.11663999999999999</v>
      </c>
      <c r="I112" s="82">
        <f t="shared" si="15"/>
        <v>76819.45392</v>
      </c>
      <c r="J112" s="34">
        <v>0</v>
      </c>
      <c r="K112" s="32">
        <v>0</v>
      </c>
      <c r="L112" s="34">
        <v>23923</v>
      </c>
      <c r="M112" s="32">
        <v>3575.05</v>
      </c>
      <c r="N112" s="34">
        <v>40243</v>
      </c>
      <c r="O112" s="32">
        <v>6013.91</v>
      </c>
      <c r="P112" s="34">
        <v>61094</v>
      </c>
      <c r="Q112" s="32">
        <v>9129.89</v>
      </c>
      <c r="R112" s="34">
        <v>47677</v>
      </c>
      <c r="S112" s="32">
        <v>7124.85</v>
      </c>
      <c r="T112" s="34">
        <v>11236</v>
      </c>
      <c r="U112" s="32">
        <v>1679.11</v>
      </c>
      <c r="V112" s="34">
        <v>52131</v>
      </c>
      <c r="W112" s="32">
        <v>7790.46</v>
      </c>
      <c r="X112" s="34">
        <v>54869</v>
      </c>
      <c r="Y112" s="32">
        <v>8199.6200000000008</v>
      </c>
      <c r="Z112" s="34">
        <v>87052</v>
      </c>
      <c r="AA112" s="32">
        <v>13009.05</v>
      </c>
      <c r="AB112" s="34">
        <v>83630</v>
      </c>
      <c r="AC112" s="32">
        <v>12497.67</v>
      </c>
      <c r="AD112" s="34">
        <v>96635</v>
      </c>
      <c r="AE112" s="32">
        <v>14441.13</v>
      </c>
      <c r="AF112" s="34">
        <v>100113</v>
      </c>
      <c r="AG112" s="32">
        <v>14960.89</v>
      </c>
    </row>
    <row r="113" spans="1:34" x14ac:dyDescent="0.2">
      <c r="A113" s="9">
        <v>14</v>
      </c>
      <c r="B113" s="10" t="s">
        <v>520</v>
      </c>
      <c r="C113" s="27">
        <v>1</v>
      </c>
      <c r="D113" s="9" t="s">
        <v>521</v>
      </c>
      <c r="E113" s="8">
        <f t="shared" si="5"/>
        <v>0.13938999999999999</v>
      </c>
      <c r="F113" s="42">
        <f t="shared" si="6"/>
        <v>5967100</v>
      </c>
      <c r="G113" s="43">
        <f t="shared" si="6"/>
        <v>831754.06</v>
      </c>
      <c r="H113" s="13">
        <f t="shared" si="14"/>
        <v>0.10658999999999999</v>
      </c>
      <c r="I113" s="82">
        <f t="shared" si="15"/>
        <v>636033.1889999999</v>
      </c>
      <c r="J113" s="34">
        <v>0</v>
      </c>
      <c r="K113" s="32">
        <v>0</v>
      </c>
      <c r="L113" s="34">
        <v>127166</v>
      </c>
      <c r="M113" s="32">
        <v>17725.669999999998</v>
      </c>
      <c r="N113" s="34">
        <v>622732</v>
      </c>
      <c r="O113" s="32">
        <v>86802.61</v>
      </c>
      <c r="P113" s="34">
        <v>628198</v>
      </c>
      <c r="Q113" s="32">
        <v>87564.52</v>
      </c>
      <c r="R113" s="34">
        <v>632336</v>
      </c>
      <c r="S113" s="32">
        <v>88141.32</v>
      </c>
      <c r="T113" s="34">
        <v>608084</v>
      </c>
      <c r="U113" s="32">
        <v>84760.83</v>
      </c>
      <c r="V113" s="34">
        <v>648664</v>
      </c>
      <c r="W113" s="32">
        <v>90417.27</v>
      </c>
      <c r="X113" s="34">
        <v>591911</v>
      </c>
      <c r="Y113" s="32">
        <v>82506.47</v>
      </c>
      <c r="Z113" s="34">
        <v>570831</v>
      </c>
      <c r="AA113" s="32">
        <v>79568.13</v>
      </c>
      <c r="AB113" s="34">
        <v>554699</v>
      </c>
      <c r="AC113" s="32">
        <v>77319.490000000005</v>
      </c>
      <c r="AD113" s="34">
        <v>489086</v>
      </c>
      <c r="AE113" s="32">
        <v>68173.7</v>
      </c>
      <c r="AF113" s="34">
        <v>493393</v>
      </c>
      <c r="AG113" s="32">
        <v>68774.05</v>
      </c>
    </row>
    <row r="114" spans="1:34" x14ac:dyDescent="0.2">
      <c r="A114" s="9">
        <v>15</v>
      </c>
      <c r="B114" s="29" t="s">
        <v>123</v>
      </c>
      <c r="C114" s="27">
        <v>0.8</v>
      </c>
      <c r="D114" s="9" t="s">
        <v>335</v>
      </c>
      <c r="E114" s="8">
        <f t="shared" si="5"/>
        <v>0.14835000000000001</v>
      </c>
      <c r="F114" s="42">
        <f t="shared" si="6"/>
        <v>892048</v>
      </c>
      <c r="G114" s="43">
        <f t="shared" si="6"/>
        <v>132333.78</v>
      </c>
      <c r="H114" s="13">
        <f t="shared" si="14"/>
        <v>0.11555000000000001</v>
      </c>
      <c r="I114" s="82">
        <f t="shared" si="15"/>
        <v>103076.14640000001</v>
      </c>
      <c r="J114" s="34">
        <v>0</v>
      </c>
      <c r="K114" s="32">
        <v>0</v>
      </c>
      <c r="L114" s="34">
        <v>0</v>
      </c>
      <c r="M114" s="32">
        <v>0</v>
      </c>
      <c r="N114" s="34">
        <v>357</v>
      </c>
      <c r="O114" s="32">
        <v>53.35</v>
      </c>
      <c r="P114" s="34">
        <v>5971</v>
      </c>
      <c r="Q114" s="32">
        <v>892.31</v>
      </c>
      <c r="R114" s="34">
        <v>12125</v>
      </c>
      <c r="S114" s="32">
        <v>1811.96</v>
      </c>
      <c r="T114" s="34">
        <v>99439</v>
      </c>
      <c r="U114" s="32">
        <v>14860.16</v>
      </c>
      <c r="V114" s="34">
        <v>61812</v>
      </c>
      <c r="W114" s="32">
        <v>9237.19</v>
      </c>
      <c r="X114" s="34">
        <v>142650</v>
      </c>
      <c r="Y114" s="32">
        <v>21317.62</v>
      </c>
      <c r="Z114" s="34">
        <v>127095</v>
      </c>
      <c r="AA114" s="32">
        <v>18993.080000000002</v>
      </c>
      <c r="AB114" s="34">
        <v>137914</v>
      </c>
      <c r="AC114" s="32">
        <v>20609.87</v>
      </c>
      <c r="AD114" s="34">
        <v>130489</v>
      </c>
      <c r="AE114" s="32">
        <v>19500.28</v>
      </c>
      <c r="AF114" s="34">
        <v>174196</v>
      </c>
      <c r="AG114" s="32">
        <v>25057.96</v>
      </c>
      <c r="AH114" s="6"/>
    </row>
    <row r="115" spans="1:34" x14ac:dyDescent="0.2">
      <c r="A115" s="9">
        <v>16</v>
      </c>
      <c r="B115" s="10" t="s">
        <v>136</v>
      </c>
      <c r="C115" s="27">
        <v>0.95</v>
      </c>
      <c r="D115" s="9" t="s">
        <v>539</v>
      </c>
      <c r="E115" s="8">
        <f t="shared" si="5"/>
        <v>0.14657999999999999</v>
      </c>
      <c r="F115" s="42">
        <f t="shared" si="6"/>
        <v>5722270</v>
      </c>
      <c r="G115" s="43">
        <f t="shared" si="6"/>
        <v>838744.25</v>
      </c>
      <c r="H115" s="13">
        <f t="shared" si="14"/>
        <v>0.11377999999999999</v>
      </c>
      <c r="I115" s="82">
        <f t="shared" si="15"/>
        <v>651079.88059999992</v>
      </c>
      <c r="J115" s="34">
        <v>0</v>
      </c>
      <c r="K115" s="32">
        <v>0</v>
      </c>
      <c r="L115" s="34">
        <v>11717</v>
      </c>
      <c r="M115" s="32">
        <v>1644.83</v>
      </c>
      <c r="N115" s="34">
        <v>588429</v>
      </c>
      <c r="O115" s="32">
        <v>82603.66</v>
      </c>
      <c r="P115" s="34">
        <v>495583</v>
      </c>
      <c r="Q115" s="32">
        <v>69569.94</v>
      </c>
      <c r="R115" s="34">
        <v>555808</v>
      </c>
      <c r="S115" s="32">
        <v>78024.33</v>
      </c>
      <c r="T115" s="34">
        <v>598451</v>
      </c>
      <c r="U115" s="32">
        <v>84010.55</v>
      </c>
      <c r="V115" s="34">
        <v>526160</v>
      </c>
      <c r="W115" s="32">
        <v>79234.429999999993</v>
      </c>
      <c r="X115" s="34">
        <v>590837</v>
      </c>
      <c r="Y115" s="32">
        <v>88974.14</v>
      </c>
      <c r="Z115" s="34">
        <v>561527</v>
      </c>
      <c r="AA115" s="32">
        <v>84560.35</v>
      </c>
      <c r="AB115" s="34">
        <v>597364</v>
      </c>
      <c r="AC115" s="32">
        <v>89957.04</v>
      </c>
      <c r="AD115" s="34">
        <v>567775</v>
      </c>
      <c r="AE115" s="32">
        <v>85501.24</v>
      </c>
      <c r="AF115" s="34">
        <v>628619</v>
      </c>
      <c r="AG115" s="32">
        <v>94663.74</v>
      </c>
    </row>
    <row r="116" spans="1:34" x14ac:dyDescent="0.2">
      <c r="A116" s="9">
        <v>17</v>
      </c>
      <c r="B116" s="10" t="s">
        <v>111</v>
      </c>
      <c r="C116" s="27">
        <v>0.999</v>
      </c>
      <c r="D116" s="9" t="s">
        <v>336</v>
      </c>
      <c r="E116" s="8">
        <f t="shared" si="5"/>
        <v>0.13938999999999999</v>
      </c>
      <c r="F116" s="42">
        <f t="shared" si="6"/>
        <v>6390048</v>
      </c>
      <c r="G116" s="43">
        <f t="shared" si="6"/>
        <v>890708.78999999992</v>
      </c>
      <c r="H116" s="13">
        <f t="shared" si="14"/>
        <v>0.10658999999999999</v>
      </c>
      <c r="I116" s="82">
        <f t="shared" si="15"/>
        <v>681115.21631999989</v>
      </c>
      <c r="J116" s="34">
        <v>567565</v>
      </c>
      <c r="K116" s="32">
        <v>79112.89</v>
      </c>
      <c r="L116" s="34">
        <v>606226</v>
      </c>
      <c r="M116" s="32">
        <v>84501.84</v>
      </c>
      <c r="N116" s="34">
        <v>629414</v>
      </c>
      <c r="O116" s="32">
        <v>87734.02</v>
      </c>
      <c r="P116" s="34">
        <v>597879</v>
      </c>
      <c r="Q116" s="32">
        <v>83338.350000000006</v>
      </c>
      <c r="R116" s="34">
        <v>615001</v>
      </c>
      <c r="S116" s="32">
        <v>85724.99</v>
      </c>
      <c r="T116" s="34">
        <v>561896</v>
      </c>
      <c r="U116" s="32">
        <v>78322.679999999993</v>
      </c>
      <c r="V116" s="34">
        <v>528188</v>
      </c>
      <c r="W116" s="32">
        <v>73624.13</v>
      </c>
      <c r="X116" s="34">
        <v>514199</v>
      </c>
      <c r="Y116" s="32">
        <v>71674.2</v>
      </c>
      <c r="Z116" s="34">
        <v>546918</v>
      </c>
      <c r="AA116" s="32">
        <v>76234.899999999994</v>
      </c>
      <c r="AB116" s="34">
        <v>508047</v>
      </c>
      <c r="AC116" s="32">
        <v>70816.67</v>
      </c>
      <c r="AD116" s="34">
        <v>536964</v>
      </c>
      <c r="AE116" s="32">
        <v>74847.41</v>
      </c>
      <c r="AF116" s="34">
        <v>177751</v>
      </c>
      <c r="AG116" s="32">
        <v>24776.71</v>
      </c>
    </row>
    <row r="117" spans="1:34" x14ac:dyDescent="0.2">
      <c r="A117" s="9">
        <v>18</v>
      </c>
      <c r="B117" s="10" t="s">
        <v>34</v>
      </c>
      <c r="C117" s="27">
        <v>6.28</v>
      </c>
      <c r="D117" s="9" t="s">
        <v>337</v>
      </c>
      <c r="E117" s="8">
        <f t="shared" si="5"/>
        <v>0.12820999999999999</v>
      </c>
      <c r="F117" s="42">
        <f t="shared" si="6"/>
        <v>29000000</v>
      </c>
      <c r="G117" s="43">
        <f t="shared" si="6"/>
        <v>3718106.3099999996</v>
      </c>
      <c r="H117" s="13">
        <f t="shared" si="14"/>
        <v>9.5409999999999995E-2</v>
      </c>
      <c r="I117" s="82">
        <f t="shared" si="15"/>
        <v>2766890</v>
      </c>
      <c r="J117" s="34">
        <v>2785620</v>
      </c>
      <c r="K117" s="32">
        <v>357673.61</v>
      </c>
      <c r="L117" s="34">
        <v>2512744</v>
      </c>
      <c r="M117" s="32">
        <v>322636.33</v>
      </c>
      <c r="N117" s="34">
        <v>2736064</v>
      </c>
      <c r="O117" s="32">
        <v>351310.62</v>
      </c>
      <c r="P117" s="34">
        <v>2639654</v>
      </c>
      <c r="Q117" s="32">
        <v>338931.57</v>
      </c>
      <c r="R117" s="34">
        <v>2703457</v>
      </c>
      <c r="S117" s="32">
        <v>347123.88</v>
      </c>
      <c r="T117" s="34">
        <v>2607506</v>
      </c>
      <c r="U117" s="32">
        <v>334803.77</v>
      </c>
      <c r="V117" s="34">
        <v>2727333</v>
      </c>
      <c r="W117" s="32">
        <v>375662.85</v>
      </c>
      <c r="X117" s="34">
        <v>2788980</v>
      </c>
      <c r="Y117" s="32">
        <v>384154.11</v>
      </c>
      <c r="Z117" s="34">
        <v>2583911</v>
      </c>
      <c r="AA117" s="32">
        <v>355907.9</v>
      </c>
      <c r="AB117" s="34">
        <v>2641170</v>
      </c>
      <c r="AC117" s="32">
        <v>313292.18000000005</v>
      </c>
      <c r="AD117" s="34">
        <v>2273561</v>
      </c>
      <c r="AE117" s="32">
        <v>236609.49</v>
      </c>
      <c r="AF117" s="34">
        <v>0</v>
      </c>
      <c r="AG117" s="32">
        <v>0</v>
      </c>
    </row>
    <row r="118" spans="1:34" x14ac:dyDescent="0.2">
      <c r="A118" s="9">
        <v>19</v>
      </c>
      <c r="B118" s="10" t="s">
        <v>509</v>
      </c>
      <c r="C118" s="27">
        <v>1.9950000000000001</v>
      </c>
      <c r="D118" s="9" t="s">
        <v>338</v>
      </c>
      <c r="E118" s="8">
        <f t="shared" si="5"/>
        <v>0.13288</v>
      </c>
      <c r="F118" s="42">
        <f t="shared" si="6"/>
        <v>11675908</v>
      </c>
      <c r="G118" s="43">
        <f t="shared" si="6"/>
        <v>1551467.8400000005</v>
      </c>
      <c r="H118" s="13">
        <f t="shared" si="14"/>
        <v>0.10008</v>
      </c>
      <c r="I118" s="82">
        <f t="shared" si="15"/>
        <v>1168524.87264</v>
      </c>
      <c r="J118" s="34">
        <v>77884</v>
      </c>
      <c r="K118" s="32">
        <v>9918.5300000000007</v>
      </c>
      <c r="L118" s="34">
        <v>901135</v>
      </c>
      <c r="M118" s="32">
        <v>114759.54</v>
      </c>
      <c r="N118" s="34">
        <v>1201599</v>
      </c>
      <c r="O118" s="32">
        <v>153023.63</v>
      </c>
      <c r="P118" s="34">
        <v>1128909</v>
      </c>
      <c r="Q118" s="32">
        <v>143766.56</v>
      </c>
      <c r="R118" s="34">
        <v>855344</v>
      </c>
      <c r="S118" s="32">
        <v>108928.06</v>
      </c>
      <c r="T118" s="34">
        <v>891452</v>
      </c>
      <c r="U118" s="32">
        <v>113526.41</v>
      </c>
      <c r="V118" s="34">
        <v>1119267</v>
      </c>
      <c r="W118" s="32">
        <v>153451.51</v>
      </c>
      <c r="X118" s="34">
        <v>1186659</v>
      </c>
      <c r="Y118" s="32">
        <v>162690.95000000001</v>
      </c>
      <c r="Z118" s="34">
        <v>975185</v>
      </c>
      <c r="AA118" s="32">
        <v>133697.85999999999</v>
      </c>
      <c r="AB118" s="34">
        <v>1232484</v>
      </c>
      <c r="AC118" s="32">
        <v>168973.56</v>
      </c>
      <c r="AD118" s="34">
        <v>1040373</v>
      </c>
      <c r="AE118" s="32">
        <v>142635.14000000001</v>
      </c>
      <c r="AF118" s="34">
        <v>1065617</v>
      </c>
      <c r="AG118" s="32">
        <v>146096.09</v>
      </c>
    </row>
    <row r="119" spans="1:34" x14ac:dyDescent="0.2">
      <c r="A119" s="9">
        <v>20</v>
      </c>
      <c r="B119" s="10" t="s">
        <v>178</v>
      </c>
      <c r="C119" s="27">
        <v>0.52</v>
      </c>
      <c r="D119" s="9" t="s">
        <v>339</v>
      </c>
      <c r="E119" s="8">
        <f t="shared" si="5"/>
        <v>0.14349000000000001</v>
      </c>
      <c r="F119" s="42">
        <f t="shared" si="6"/>
        <v>1967046</v>
      </c>
      <c r="G119" s="43">
        <f t="shared" si="6"/>
        <v>282251.41000000003</v>
      </c>
      <c r="H119" s="13">
        <f t="shared" si="14"/>
        <v>0.11069000000000001</v>
      </c>
      <c r="I119" s="82">
        <f t="shared" si="15"/>
        <v>217732.32174000001</v>
      </c>
      <c r="J119" s="34">
        <v>150204</v>
      </c>
      <c r="K119" s="32">
        <v>21552.77</v>
      </c>
      <c r="L119" s="34">
        <v>143071</v>
      </c>
      <c r="M119" s="32">
        <v>20529.259999999998</v>
      </c>
      <c r="N119" s="34">
        <v>136964</v>
      </c>
      <c r="O119" s="32">
        <v>19652.96</v>
      </c>
      <c r="P119" s="34">
        <v>130777</v>
      </c>
      <c r="Q119" s="32">
        <v>18765.189999999999</v>
      </c>
      <c r="R119" s="34">
        <v>132301</v>
      </c>
      <c r="S119" s="32">
        <v>18983.87</v>
      </c>
      <c r="T119" s="34">
        <v>135024</v>
      </c>
      <c r="U119" s="32">
        <v>19374.59</v>
      </c>
      <c r="V119" s="34">
        <v>228200</v>
      </c>
      <c r="W119" s="32">
        <v>32744.42</v>
      </c>
      <c r="X119" s="34">
        <v>202350</v>
      </c>
      <c r="Y119" s="32">
        <v>29035.200000000001</v>
      </c>
      <c r="Z119" s="34">
        <v>184714</v>
      </c>
      <c r="AA119" s="32">
        <v>26504.61</v>
      </c>
      <c r="AB119" s="34">
        <v>193196</v>
      </c>
      <c r="AC119" s="32">
        <v>27721.69</v>
      </c>
      <c r="AD119" s="34">
        <v>180926</v>
      </c>
      <c r="AE119" s="32">
        <v>25961.07</v>
      </c>
      <c r="AF119" s="34">
        <v>149319</v>
      </c>
      <c r="AG119" s="32">
        <v>21425.78</v>
      </c>
    </row>
    <row r="120" spans="1:34" x14ac:dyDescent="0.2">
      <c r="A120" s="9">
        <v>21</v>
      </c>
      <c r="B120" s="10" t="s">
        <v>27</v>
      </c>
      <c r="C120" s="27">
        <v>1</v>
      </c>
      <c r="D120" s="9" t="s">
        <v>357</v>
      </c>
      <c r="E120" s="8">
        <f t="shared" si="5"/>
        <v>0.13938999999999999</v>
      </c>
      <c r="F120" s="42">
        <f t="shared" si="6"/>
        <v>5526816</v>
      </c>
      <c r="G120" s="43">
        <f t="shared" si="6"/>
        <v>770382.88000000012</v>
      </c>
      <c r="H120" s="13">
        <f t="shared" si="14"/>
        <v>0.10658999999999999</v>
      </c>
      <c r="I120" s="82">
        <f t="shared" si="15"/>
        <v>589103.3174399999</v>
      </c>
      <c r="J120" s="34">
        <v>259807</v>
      </c>
      <c r="K120" s="32">
        <v>36214.5</v>
      </c>
      <c r="L120" s="34">
        <v>334330</v>
      </c>
      <c r="M120" s="32">
        <v>46602.26</v>
      </c>
      <c r="N120" s="34">
        <v>434976</v>
      </c>
      <c r="O120" s="32">
        <v>60631.3</v>
      </c>
      <c r="P120" s="34">
        <v>576315</v>
      </c>
      <c r="Q120" s="32">
        <v>80332.55</v>
      </c>
      <c r="R120" s="34">
        <v>484241</v>
      </c>
      <c r="S120" s="32">
        <v>67498.350000000006</v>
      </c>
      <c r="T120" s="34">
        <v>451747</v>
      </c>
      <c r="U120" s="32">
        <v>62969.01</v>
      </c>
      <c r="V120" s="34">
        <v>531875</v>
      </c>
      <c r="W120" s="32">
        <v>74138.06</v>
      </c>
      <c r="X120" s="34">
        <v>533511</v>
      </c>
      <c r="Y120" s="32">
        <v>74366.100000000006</v>
      </c>
      <c r="Z120" s="34">
        <v>613016</v>
      </c>
      <c r="AA120" s="32">
        <v>85448.3</v>
      </c>
      <c r="AB120" s="34">
        <v>517993</v>
      </c>
      <c r="AC120" s="32">
        <v>72203.039999999994</v>
      </c>
      <c r="AD120" s="34">
        <v>519048</v>
      </c>
      <c r="AE120" s="32">
        <v>72350.100000000006</v>
      </c>
      <c r="AF120" s="34">
        <v>269957</v>
      </c>
      <c r="AG120" s="32">
        <v>37629.31</v>
      </c>
    </row>
    <row r="121" spans="1:34" x14ac:dyDescent="0.2">
      <c r="A121" s="9">
        <v>22</v>
      </c>
      <c r="B121" s="10" t="s">
        <v>599</v>
      </c>
      <c r="C121" s="27">
        <v>0.999</v>
      </c>
      <c r="D121" s="9" t="s">
        <v>609</v>
      </c>
      <c r="E121" s="8">
        <f t="shared" si="5"/>
        <v>0.15059</v>
      </c>
      <c r="F121" s="42">
        <f t="shared" si="6"/>
        <v>2327037</v>
      </c>
      <c r="G121" s="43">
        <f t="shared" si="6"/>
        <v>350428.5</v>
      </c>
      <c r="H121" s="13">
        <f t="shared" si="14"/>
        <v>0.11779000000000001</v>
      </c>
      <c r="I121" s="82">
        <f t="shared" si="15"/>
        <v>274101.68823000003</v>
      </c>
      <c r="J121" s="34">
        <v>0</v>
      </c>
      <c r="K121" s="32">
        <v>0</v>
      </c>
      <c r="L121" s="34">
        <v>0</v>
      </c>
      <c r="M121" s="32">
        <v>0</v>
      </c>
      <c r="N121" s="34">
        <v>0</v>
      </c>
      <c r="O121" s="32">
        <v>0</v>
      </c>
      <c r="P121" s="34">
        <v>0</v>
      </c>
      <c r="Q121" s="32">
        <v>0</v>
      </c>
      <c r="R121" s="34">
        <v>0</v>
      </c>
      <c r="S121" s="32">
        <v>0</v>
      </c>
      <c r="T121" s="34">
        <v>0</v>
      </c>
      <c r="U121" s="32">
        <v>0</v>
      </c>
      <c r="V121" s="34">
        <v>0</v>
      </c>
      <c r="W121" s="32">
        <v>0</v>
      </c>
      <c r="X121" s="34">
        <v>0</v>
      </c>
      <c r="Y121" s="32">
        <v>0</v>
      </c>
      <c r="Z121" s="34">
        <v>241069</v>
      </c>
      <c r="AA121" s="32">
        <v>36302.58</v>
      </c>
      <c r="AB121" s="34">
        <v>696919</v>
      </c>
      <c r="AC121" s="32">
        <v>104949.03</v>
      </c>
      <c r="AD121" s="34">
        <v>661475</v>
      </c>
      <c r="AE121" s="32">
        <v>99611.520000000004</v>
      </c>
      <c r="AF121" s="34">
        <v>727574</v>
      </c>
      <c r="AG121" s="32">
        <v>109565.37</v>
      </c>
    </row>
    <row r="122" spans="1:34" x14ac:dyDescent="0.2">
      <c r="A122" s="9">
        <v>23</v>
      </c>
      <c r="B122" s="10" t="s">
        <v>179</v>
      </c>
      <c r="C122" s="27">
        <v>1.05</v>
      </c>
      <c r="D122" s="9" t="s">
        <v>351</v>
      </c>
      <c r="E122" s="8">
        <f t="shared" si="5"/>
        <v>0.13675000000000001</v>
      </c>
      <c r="F122" s="42">
        <f t="shared" si="6"/>
        <v>1812790</v>
      </c>
      <c r="G122" s="43">
        <f t="shared" si="6"/>
        <v>247899.03000000009</v>
      </c>
      <c r="H122" s="13">
        <f t="shared" si="14"/>
        <v>0.10395000000000001</v>
      </c>
      <c r="I122" s="82">
        <f t="shared" si="15"/>
        <v>188439.52050000001</v>
      </c>
      <c r="J122" s="34">
        <v>169408</v>
      </c>
      <c r="K122" s="32">
        <v>23166.54</v>
      </c>
      <c r="L122" s="34">
        <v>170614</v>
      </c>
      <c r="M122" s="32">
        <v>23331.46</v>
      </c>
      <c r="N122" s="34">
        <v>195525</v>
      </c>
      <c r="O122" s="32">
        <v>26738.04</v>
      </c>
      <c r="P122" s="34">
        <v>173902</v>
      </c>
      <c r="Q122" s="32">
        <v>23781.1</v>
      </c>
      <c r="R122" s="34">
        <v>178538</v>
      </c>
      <c r="S122" s="32">
        <v>24415.07</v>
      </c>
      <c r="T122" s="34">
        <v>153150</v>
      </c>
      <c r="U122" s="32">
        <v>20943.259999999998</v>
      </c>
      <c r="V122" s="34">
        <v>154809</v>
      </c>
      <c r="W122" s="32">
        <v>21170.13</v>
      </c>
      <c r="X122" s="34">
        <v>139416</v>
      </c>
      <c r="Y122" s="32">
        <v>19065.14</v>
      </c>
      <c r="Z122" s="34">
        <v>152109</v>
      </c>
      <c r="AA122" s="32">
        <v>20800.91</v>
      </c>
      <c r="AB122" s="34">
        <v>121573</v>
      </c>
      <c r="AC122" s="32">
        <v>16625.11</v>
      </c>
      <c r="AD122" s="34">
        <v>111942</v>
      </c>
      <c r="AE122" s="32">
        <v>15308.07</v>
      </c>
      <c r="AF122" s="34">
        <v>91804</v>
      </c>
      <c r="AG122" s="32">
        <v>12554.2</v>
      </c>
    </row>
    <row r="123" spans="1:34" x14ac:dyDescent="0.2">
      <c r="A123" s="9">
        <v>24</v>
      </c>
      <c r="B123" s="10" t="s">
        <v>180</v>
      </c>
      <c r="C123" s="27">
        <v>0.45</v>
      </c>
      <c r="D123" s="9" t="s">
        <v>350</v>
      </c>
      <c r="E123" s="8">
        <f t="shared" si="5"/>
        <v>0.14349000000000001</v>
      </c>
      <c r="F123" s="42">
        <f t="shared" si="6"/>
        <v>272630</v>
      </c>
      <c r="G123" s="43">
        <f t="shared" si="6"/>
        <v>39119.67</v>
      </c>
      <c r="H123" s="13">
        <f t="shared" si="14"/>
        <v>0.11069000000000001</v>
      </c>
      <c r="I123" s="82">
        <f t="shared" si="15"/>
        <v>30177.414700000001</v>
      </c>
      <c r="J123" s="34">
        <v>32342</v>
      </c>
      <c r="K123" s="32">
        <v>4640.75</v>
      </c>
      <c r="L123" s="34">
        <v>16670</v>
      </c>
      <c r="M123" s="32">
        <v>2391.98</v>
      </c>
      <c r="N123" s="34">
        <v>21512</v>
      </c>
      <c r="O123" s="32">
        <v>3086.76</v>
      </c>
      <c r="P123" s="34">
        <v>20022</v>
      </c>
      <c r="Q123" s="32">
        <v>2872.96</v>
      </c>
      <c r="R123" s="34">
        <v>21568</v>
      </c>
      <c r="S123" s="32">
        <v>3094.79</v>
      </c>
      <c r="T123" s="34">
        <v>18044</v>
      </c>
      <c r="U123" s="32">
        <v>2589.13</v>
      </c>
      <c r="V123" s="34">
        <v>21126</v>
      </c>
      <c r="W123" s="32">
        <v>3031.37</v>
      </c>
      <c r="X123" s="34">
        <v>21734</v>
      </c>
      <c r="Y123" s="32">
        <v>3118.61</v>
      </c>
      <c r="Z123" s="34">
        <v>14964</v>
      </c>
      <c r="AA123" s="32">
        <v>2147.1799999999998</v>
      </c>
      <c r="AB123" s="34">
        <v>38497</v>
      </c>
      <c r="AC123" s="32">
        <v>5523.93</v>
      </c>
      <c r="AD123" s="34">
        <v>23833</v>
      </c>
      <c r="AE123" s="32">
        <v>3419.8</v>
      </c>
      <c r="AF123" s="34">
        <v>22318</v>
      </c>
      <c r="AG123" s="32">
        <v>3202.41</v>
      </c>
    </row>
    <row r="124" spans="1:34" x14ac:dyDescent="0.2">
      <c r="A124" s="9">
        <v>25</v>
      </c>
      <c r="B124" s="10" t="s">
        <v>28</v>
      </c>
      <c r="C124" s="27">
        <v>0.5</v>
      </c>
      <c r="D124" s="9" t="s">
        <v>340</v>
      </c>
      <c r="E124" s="8">
        <f t="shared" si="5"/>
        <v>0.14349000000000001</v>
      </c>
      <c r="F124" s="42">
        <f t="shared" si="6"/>
        <v>4000000</v>
      </c>
      <c r="G124" s="43">
        <f t="shared" si="6"/>
        <v>573959.99999999988</v>
      </c>
      <c r="H124" s="13">
        <f t="shared" si="14"/>
        <v>0.11069000000000001</v>
      </c>
      <c r="I124" s="82">
        <f t="shared" si="15"/>
        <v>442760.00000000006</v>
      </c>
      <c r="J124" s="34">
        <v>344314</v>
      </c>
      <c r="K124" s="32">
        <v>49405.62</v>
      </c>
      <c r="L124" s="34">
        <v>360977</v>
      </c>
      <c r="M124" s="32">
        <v>51796.59</v>
      </c>
      <c r="N124" s="34">
        <v>355970</v>
      </c>
      <c r="O124" s="32">
        <v>51078.14</v>
      </c>
      <c r="P124" s="34">
        <v>363379</v>
      </c>
      <c r="Q124" s="32">
        <v>52141.25</v>
      </c>
      <c r="R124" s="34">
        <v>369983</v>
      </c>
      <c r="S124" s="32">
        <v>53088.86</v>
      </c>
      <c r="T124" s="34">
        <v>361739</v>
      </c>
      <c r="U124" s="32">
        <v>51905.93</v>
      </c>
      <c r="V124" s="34">
        <v>361637</v>
      </c>
      <c r="W124" s="32">
        <v>51891.29</v>
      </c>
      <c r="X124" s="34">
        <v>368325</v>
      </c>
      <c r="Y124" s="32">
        <v>52850.95</v>
      </c>
      <c r="Z124" s="34">
        <v>364018</v>
      </c>
      <c r="AA124" s="32">
        <v>52232.94</v>
      </c>
      <c r="AB124" s="34">
        <v>258358</v>
      </c>
      <c r="AC124" s="32">
        <v>37071.79</v>
      </c>
      <c r="AD124" s="34">
        <v>263443</v>
      </c>
      <c r="AE124" s="32">
        <v>37801.440000000002</v>
      </c>
      <c r="AF124" s="34">
        <v>227857</v>
      </c>
      <c r="AG124" s="32">
        <v>32695.200000000001</v>
      </c>
    </row>
    <row r="125" spans="1:34" x14ac:dyDescent="0.2">
      <c r="A125" s="9">
        <v>26</v>
      </c>
      <c r="B125" s="10" t="s">
        <v>13</v>
      </c>
      <c r="C125" s="27">
        <v>0.79500000000000004</v>
      </c>
      <c r="D125" s="9" t="s">
        <v>341</v>
      </c>
      <c r="E125" s="8">
        <f t="shared" si="5"/>
        <v>0.14163999999999999</v>
      </c>
      <c r="F125" s="42">
        <f t="shared" si="6"/>
        <v>5828618</v>
      </c>
      <c r="G125" s="43">
        <f t="shared" si="6"/>
        <v>825565.45</v>
      </c>
      <c r="H125" s="13">
        <f t="shared" si="14"/>
        <v>0.10883999999999999</v>
      </c>
      <c r="I125" s="82">
        <f t="shared" si="15"/>
        <v>634386.78311999992</v>
      </c>
      <c r="J125" s="34">
        <v>478905</v>
      </c>
      <c r="K125" s="32">
        <v>67832.100000000006</v>
      </c>
      <c r="L125" s="34">
        <v>406081</v>
      </c>
      <c r="M125" s="32">
        <v>57517.31</v>
      </c>
      <c r="N125" s="34">
        <v>505607</v>
      </c>
      <c r="O125" s="32">
        <v>71614.179999999993</v>
      </c>
      <c r="P125" s="34">
        <v>547641</v>
      </c>
      <c r="Q125" s="32">
        <v>77567.87</v>
      </c>
      <c r="R125" s="34">
        <v>525009</v>
      </c>
      <c r="S125" s="32">
        <v>74362.27</v>
      </c>
      <c r="T125" s="34">
        <v>457979</v>
      </c>
      <c r="U125" s="32">
        <v>64868.15</v>
      </c>
      <c r="V125" s="34">
        <v>500470</v>
      </c>
      <c r="W125" s="32">
        <v>70886.570000000007</v>
      </c>
      <c r="X125" s="34">
        <v>505644</v>
      </c>
      <c r="Y125" s="32">
        <v>71619.42</v>
      </c>
      <c r="Z125" s="34">
        <v>486920</v>
      </c>
      <c r="AA125" s="32">
        <v>68967.350000000006</v>
      </c>
      <c r="AB125" s="34">
        <v>462271</v>
      </c>
      <c r="AC125" s="32">
        <v>65476.06</v>
      </c>
      <c r="AD125" s="34">
        <v>478722</v>
      </c>
      <c r="AE125" s="32">
        <v>67806.179999999993</v>
      </c>
      <c r="AF125" s="34">
        <v>473369</v>
      </c>
      <c r="AG125" s="32">
        <v>67047.990000000005</v>
      </c>
    </row>
    <row r="126" spans="1:34" x14ac:dyDescent="0.2">
      <c r="A126" s="9">
        <v>27</v>
      </c>
      <c r="B126" s="10" t="s">
        <v>29</v>
      </c>
      <c r="C126" s="27">
        <v>0.25</v>
      </c>
      <c r="D126" s="9" t="s">
        <v>342</v>
      </c>
      <c r="E126" s="8">
        <f t="shared" si="5"/>
        <v>0.14943999999999999</v>
      </c>
      <c r="F126" s="42">
        <f t="shared" si="6"/>
        <v>806564</v>
      </c>
      <c r="G126" s="43">
        <f t="shared" si="6"/>
        <v>120532.93</v>
      </c>
      <c r="H126" s="13">
        <f t="shared" si="14"/>
        <v>0.11663999999999999</v>
      </c>
      <c r="I126" s="82">
        <f t="shared" si="15"/>
        <v>94077.624960000001</v>
      </c>
      <c r="J126" s="34">
        <v>82643</v>
      </c>
      <c r="K126" s="32">
        <v>12350.17</v>
      </c>
      <c r="L126" s="34">
        <v>68727</v>
      </c>
      <c r="M126" s="32">
        <v>10270.56</v>
      </c>
      <c r="N126" s="34">
        <v>78489</v>
      </c>
      <c r="O126" s="32">
        <v>11729.4</v>
      </c>
      <c r="P126" s="34">
        <v>98599</v>
      </c>
      <c r="Q126" s="32">
        <v>14734.63</v>
      </c>
      <c r="R126" s="34">
        <v>117441</v>
      </c>
      <c r="S126" s="32">
        <v>17550.38</v>
      </c>
      <c r="T126" s="34">
        <v>113758</v>
      </c>
      <c r="U126" s="32">
        <v>17000</v>
      </c>
      <c r="V126" s="34">
        <v>66666</v>
      </c>
      <c r="W126" s="32">
        <v>9962.57</v>
      </c>
      <c r="X126" s="34">
        <v>81807</v>
      </c>
      <c r="Y126" s="32">
        <v>12225.24</v>
      </c>
      <c r="Z126" s="34">
        <v>90236</v>
      </c>
      <c r="AA126" s="32">
        <v>13484.87</v>
      </c>
      <c r="AB126" s="34">
        <v>0</v>
      </c>
      <c r="AC126" s="32">
        <v>0</v>
      </c>
      <c r="AD126" s="34">
        <v>0</v>
      </c>
      <c r="AE126" s="32">
        <v>0</v>
      </c>
      <c r="AF126" s="34">
        <v>8198</v>
      </c>
      <c r="AG126" s="32">
        <v>1225.1099999999999</v>
      </c>
    </row>
    <row r="127" spans="1:34" x14ac:dyDescent="0.2">
      <c r="A127" s="9">
        <v>28</v>
      </c>
      <c r="B127" s="10" t="s">
        <v>537</v>
      </c>
      <c r="C127" s="27">
        <v>0.99</v>
      </c>
      <c r="D127" s="12" t="s">
        <v>531</v>
      </c>
      <c r="E127" s="8">
        <f t="shared" si="5"/>
        <v>0.13938999999999999</v>
      </c>
      <c r="F127" s="42">
        <f t="shared" si="6"/>
        <v>6026059</v>
      </c>
      <c r="G127" s="43">
        <f t="shared" si="6"/>
        <v>839972.35999999987</v>
      </c>
      <c r="H127" s="13">
        <f t="shared" si="14"/>
        <v>0.10658999999999999</v>
      </c>
      <c r="I127" s="82">
        <f t="shared" si="15"/>
        <v>642317.62880999991</v>
      </c>
      <c r="J127" s="34">
        <v>0</v>
      </c>
      <c r="K127" s="32">
        <v>0</v>
      </c>
      <c r="L127" s="34">
        <v>39151</v>
      </c>
      <c r="M127" s="32">
        <v>5457.26</v>
      </c>
      <c r="N127" s="34">
        <v>373732</v>
      </c>
      <c r="O127" s="32">
        <v>52094.5</v>
      </c>
      <c r="P127" s="34">
        <v>580059</v>
      </c>
      <c r="Q127" s="32">
        <v>80854.42</v>
      </c>
      <c r="R127" s="34">
        <v>606481</v>
      </c>
      <c r="S127" s="32">
        <v>84537.39</v>
      </c>
      <c r="T127" s="34">
        <v>609403</v>
      </c>
      <c r="U127" s="32">
        <v>84944.68</v>
      </c>
      <c r="V127" s="34">
        <v>582772</v>
      </c>
      <c r="W127" s="32">
        <v>81232.59</v>
      </c>
      <c r="X127" s="34">
        <v>626306</v>
      </c>
      <c r="Y127" s="32">
        <v>87300.79</v>
      </c>
      <c r="Z127" s="34">
        <v>638639</v>
      </c>
      <c r="AA127" s="32">
        <v>89019.89</v>
      </c>
      <c r="AB127" s="34">
        <v>659589</v>
      </c>
      <c r="AC127" s="32">
        <v>91940.11</v>
      </c>
      <c r="AD127" s="34">
        <v>643155</v>
      </c>
      <c r="AE127" s="32">
        <v>89649.38</v>
      </c>
      <c r="AF127" s="34">
        <v>666772</v>
      </c>
      <c r="AG127" s="32">
        <v>92941.35</v>
      </c>
    </row>
    <row r="128" spans="1:34" x14ac:dyDescent="0.2">
      <c r="A128" s="9">
        <v>29</v>
      </c>
      <c r="B128" s="10" t="s">
        <v>121</v>
      </c>
      <c r="C128" s="27">
        <v>0.8</v>
      </c>
      <c r="D128" s="9" t="s">
        <v>343</v>
      </c>
      <c r="E128" s="8">
        <f t="shared" si="5"/>
        <v>0.14263999999999999</v>
      </c>
      <c r="F128" s="42">
        <f t="shared" si="6"/>
        <v>4396998</v>
      </c>
      <c r="G128" s="43">
        <f t="shared" si="6"/>
        <v>627166.48</v>
      </c>
      <c r="H128" s="13">
        <f t="shared" si="14"/>
        <v>0.10983999999999999</v>
      </c>
      <c r="I128" s="82">
        <f t="shared" si="15"/>
        <v>482966.26031999994</v>
      </c>
      <c r="J128" s="34">
        <v>186367</v>
      </c>
      <c r="K128" s="32">
        <v>27850.68</v>
      </c>
      <c r="L128" s="34">
        <v>280555</v>
      </c>
      <c r="M128" s="32">
        <v>41926.14</v>
      </c>
      <c r="N128" s="34">
        <v>445184</v>
      </c>
      <c r="O128" s="32">
        <v>63789.55</v>
      </c>
      <c r="P128" s="34">
        <v>381326</v>
      </c>
      <c r="Q128" s="32">
        <v>54011.01</v>
      </c>
      <c r="R128" s="34">
        <v>460359</v>
      </c>
      <c r="S128" s="32">
        <v>65205.25</v>
      </c>
      <c r="T128" s="34">
        <v>423556</v>
      </c>
      <c r="U128" s="32">
        <v>59992.47</v>
      </c>
      <c r="V128" s="34">
        <v>354369</v>
      </c>
      <c r="W128" s="32">
        <v>50192.83</v>
      </c>
      <c r="X128" s="34">
        <v>380048</v>
      </c>
      <c r="Y128" s="32">
        <v>53830</v>
      </c>
      <c r="Z128" s="34">
        <v>292901</v>
      </c>
      <c r="AA128" s="32">
        <v>41486.5</v>
      </c>
      <c r="AB128" s="34">
        <v>378476</v>
      </c>
      <c r="AC128" s="32">
        <v>53607.34</v>
      </c>
      <c r="AD128" s="34">
        <v>348302</v>
      </c>
      <c r="AE128" s="32">
        <v>49333.5</v>
      </c>
      <c r="AF128" s="34">
        <v>465555</v>
      </c>
      <c r="AG128" s="32">
        <v>65941.210000000006</v>
      </c>
    </row>
    <row r="129" spans="1:34" x14ac:dyDescent="0.2">
      <c r="A129" s="9">
        <v>30</v>
      </c>
      <c r="B129" s="10" t="s">
        <v>98</v>
      </c>
      <c r="C129" s="27">
        <v>1.998</v>
      </c>
      <c r="D129" s="9" t="s">
        <v>99</v>
      </c>
      <c r="E129" s="8">
        <f t="shared" si="5"/>
        <v>0.13317999999999999</v>
      </c>
      <c r="F129" s="42">
        <f t="shared" si="6"/>
        <v>12152908</v>
      </c>
      <c r="G129" s="43">
        <f t="shared" si="6"/>
        <v>1618524.2700000003</v>
      </c>
      <c r="H129" s="13">
        <f t="shared" si="14"/>
        <v>0.10038</v>
      </c>
      <c r="I129" s="82">
        <f t="shared" si="15"/>
        <v>1219908.9050399999</v>
      </c>
      <c r="J129" s="34">
        <v>1087312</v>
      </c>
      <c r="K129" s="32">
        <v>144808.21</v>
      </c>
      <c r="L129" s="34">
        <v>998404</v>
      </c>
      <c r="M129" s="32">
        <v>132967.44</v>
      </c>
      <c r="N129" s="34">
        <v>998216</v>
      </c>
      <c r="O129" s="32">
        <v>132942.41</v>
      </c>
      <c r="P129" s="34">
        <v>682492</v>
      </c>
      <c r="Q129" s="32">
        <v>90894.28</v>
      </c>
      <c r="R129" s="34">
        <v>856560</v>
      </c>
      <c r="S129" s="32">
        <v>114076.66</v>
      </c>
      <c r="T129" s="34">
        <v>1022660</v>
      </c>
      <c r="U129" s="32">
        <v>136197.85999999999</v>
      </c>
      <c r="V129" s="34">
        <v>970236</v>
      </c>
      <c r="W129" s="32">
        <v>129216.03</v>
      </c>
      <c r="X129" s="34">
        <v>946176</v>
      </c>
      <c r="Y129" s="32">
        <v>126011.72</v>
      </c>
      <c r="Z129" s="34">
        <v>946960</v>
      </c>
      <c r="AA129" s="32">
        <v>126116.13</v>
      </c>
      <c r="AB129" s="34">
        <v>1069808</v>
      </c>
      <c r="AC129" s="32">
        <v>142477.03</v>
      </c>
      <c r="AD129" s="34">
        <v>1254344</v>
      </c>
      <c r="AE129" s="32">
        <v>167053.53</v>
      </c>
      <c r="AF129" s="34">
        <v>1319740</v>
      </c>
      <c r="AG129" s="32">
        <v>175762.97</v>
      </c>
    </row>
    <row r="130" spans="1:34" x14ac:dyDescent="0.2">
      <c r="A130" s="9">
        <v>31</v>
      </c>
      <c r="B130" s="10" t="s">
        <v>107</v>
      </c>
      <c r="C130" s="27">
        <v>0.998</v>
      </c>
      <c r="D130" s="9" t="s">
        <v>344</v>
      </c>
      <c r="E130" s="8">
        <f t="shared" si="5"/>
        <v>0.13938999999999999</v>
      </c>
      <c r="F130" s="42">
        <f t="shared" si="6"/>
        <v>7920026</v>
      </c>
      <c r="G130" s="43">
        <f t="shared" si="6"/>
        <v>1103972.4300000002</v>
      </c>
      <c r="H130" s="13">
        <f t="shared" si="14"/>
        <v>0.10658999999999999</v>
      </c>
      <c r="I130" s="82">
        <f t="shared" si="15"/>
        <v>844195.57133999991</v>
      </c>
      <c r="J130" s="34">
        <v>707360</v>
      </c>
      <c r="K130" s="32">
        <v>98598.91</v>
      </c>
      <c r="L130" s="34">
        <v>645511</v>
      </c>
      <c r="M130" s="32">
        <v>89977.78</v>
      </c>
      <c r="N130" s="34">
        <v>684283</v>
      </c>
      <c r="O130" s="32">
        <v>95382.21</v>
      </c>
      <c r="P130" s="34">
        <v>698707</v>
      </c>
      <c r="Q130" s="32">
        <v>97392.77</v>
      </c>
      <c r="R130" s="34">
        <v>695353</v>
      </c>
      <c r="S130" s="32">
        <v>96925.25</v>
      </c>
      <c r="T130" s="34">
        <v>675145</v>
      </c>
      <c r="U130" s="32">
        <v>94108.46</v>
      </c>
      <c r="V130" s="34">
        <v>678659</v>
      </c>
      <c r="W130" s="32">
        <v>94598.28</v>
      </c>
      <c r="X130" s="34">
        <v>573773</v>
      </c>
      <c r="Y130" s="32">
        <v>79978.22</v>
      </c>
      <c r="Z130" s="34">
        <v>504263</v>
      </c>
      <c r="AA130" s="32">
        <v>70289.22</v>
      </c>
      <c r="AB130" s="34">
        <v>703955</v>
      </c>
      <c r="AC130" s="32">
        <v>98124.29</v>
      </c>
      <c r="AD130" s="34">
        <v>670521</v>
      </c>
      <c r="AE130" s="32">
        <v>93463.92</v>
      </c>
      <c r="AF130" s="34">
        <v>682496</v>
      </c>
      <c r="AG130" s="32">
        <v>95133.119999999995</v>
      </c>
    </row>
    <row r="131" spans="1:34" x14ac:dyDescent="0.2">
      <c r="A131" s="9">
        <v>32</v>
      </c>
      <c r="B131" s="10" t="s">
        <v>606</v>
      </c>
      <c r="C131" s="27">
        <v>0.8</v>
      </c>
      <c r="D131" s="9" t="s">
        <v>605</v>
      </c>
      <c r="E131" s="8">
        <f t="shared" si="5"/>
        <v>0.14163999999999999</v>
      </c>
      <c r="F131" s="42">
        <f t="shared" si="6"/>
        <v>497022</v>
      </c>
      <c r="G131" s="43">
        <f t="shared" si="6"/>
        <v>70398.19</v>
      </c>
      <c r="H131" s="13">
        <f t="shared" si="14"/>
        <v>0.10883999999999999</v>
      </c>
      <c r="I131" s="82">
        <f t="shared" si="15"/>
        <v>54095.874479999999</v>
      </c>
      <c r="J131" s="34">
        <v>0</v>
      </c>
      <c r="K131" s="32">
        <v>0</v>
      </c>
      <c r="L131" s="34">
        <v>0</v>
      </c>
      <c r="M131" s="32">
        <v>0</v>
      </c>
      <c r="N131" s="34">
        <v>0</v>
      </c>
      <c r="O131" s="32">
        <v>0</v>
      </c>
      <c r="P131" s="34">
        <v>0</v>
      </c>
      <c r="Q131" s="32">
        <v>0</v>
      </c>
      <c r="R131" s="34">
        <v>0</v>
      </c>
      <c r="S131" s="32">
        <v>0</v>
      </c>
      <c r="T131" s="34">
        <v>0</v>
      </c>
      <c r="U131" s="32">
        <v>0</v>
      </c>
      <c r="V131" s="34">
        <v>0</v>
      </c>
      <c r="W131" s="32">
        <v>0</v>
      </c>
      <c r="X131" s="34">
        <v>0</v>
      </c>
      <c r="Y131" s="32">
        <v>0</v>
      </c>
      <c r="Z131" s="34">
        <v>0</v>
      </c>
      <c r="AA131" s="32">
        <v>0</v>
      </c>
      <c r="AB131" s="34">
        <v>297724</v>
      </c>
      <c r="AC131" s="32">
        <v>42169.63</v>
      </c>
      <c r="AD131" s="34">
        <v>126954</v>
      </c>
      <c r="AE131" s="32">
        <v>17981.759999999998</v>
      </c>
      <c r="AF131" s="34">
        <v>72344</v>
      </c>
      <c r="AG131" s="32">
        <v>10246.799999999999</v>
      </c>
    </row>
    <row r="132" spans="1:34" x14ac:dyDescent="0.2">
      <c r="A132" s="9">
        <v>33</v>
      </c>
      <c r="B132" s="10" t="s">
        <v>30</v>
      </c>
      <c r="C132" s="27">
        <v>0.26</v>
      </c>
      <c r="D132" s="9" t="s">
        <v>345</v>
      </c>
      <c r="E132" s="8">
        <f t="shared" si="5"/>
        <v>0.14943999999999999</v>
      </c>
      <c r="F132" s="42">
        <f t="shared" si="6"/>
        <v>1247455</v>
      </c>
      <c r="G132" s="43">
        <f t="shared" si="6"/>
        <v>186419.66</v>
      </c>
      <c r="H132" s="13">
        <f t="shared" si="14"/>
        <v>0.11663999999999999</v>
      </c>
      <c r="I132" s="82">
        <f t="shared" si="15"/>
        <v>145503.15119999999</v>
      </c>
      <c r="J132" s="34">
        <v>120295</v>
      </c>
      <c r="K132" s="32">
        <v>17976.88</v>
      </c>
      <c r="L132" s="34">
        <v>127998</v>
      </c>
      <c r="M132" s="32">
        <v>19128.02</v>
      </c>
      <c r="N132" s="34">
        <v>107754</v>
      </c>
      <c r="O132" s="32">
        <v>16102.76</v>
      </c>
      <c r="P132" s="34">
        <v>21577</v>
      </c>
      <c r="Q132" s="32">
        <v>3224.47</v>
      </c>
      <c r="R132" s="34">
        <v>78323</v>
      </c>
      <c r="S132" s="32">
        <v>11704.59</v>
      </c>
      <c r="T132" s="34">
        <v>100280</v>
      </c>
      <c r="U132" s="32">
        <v>14985.84</v>
      </c>
      <c r="V132" s="34">
        <v>107782</v>
      </c>
      <c r="W132" s="32">
        <v>16106.94</v>
      </c>
      <c r="X132" s="34">
        <v>113360</v>
      </c>
      <c r="Y132" s="32">
        <v>16940.52</v>
      </c>
      <c r="Z132" s="34">
        <v>118708</v>
      </c>
      <c r="AA132" s="32">
        <v>17739.72</v>
      </c>
      <c r="AB132" s="34">
        <v>105083</v>
      </c>
      <c r="AC132" s="32">
        <v>15703.6</v>
      </c>
      <c r="AD132" s="34">
        <v>104225</v>
      </c>
      <c r="AE132" s="32">
        <v>15575.38</v>
      </c>
      <c r="AF132" s="34">
        <v>142070</v>
      </c>
      <c r="AG132" s="32">
        <v>21230.94</v>
      </c>
    </row>
    <row r="133" spans="1:34" x14ac:dyDescent="0.2">
      <c r="A133" s="9">
        <v>34</v>
      </c>
      <c r="B133" s="10" t="s">
        <v>122</v>
      </c>
      <c r="C133" s="27">
        <v>0.95</v>
      </c>
      <c r="D133" s="9" t="s">
        <v>346</v>
      </c>
      <c r="E133" s="8">
        <f t="shared" si="5"/>
        <v>0.13938999999999999</v>
      </c>
      <c r="F133" s="42">
        <f t="shared" si="6"/>
        <v>6357849</v>
      </c>
      <c r="G133" s="43">
        <f t="shared" si="6"/>
        <v>886220.58000000007</v>
      </c>
      <c r="H133" s="13">
        <f t="shared" si="14"/>
        <v>0.10658999999999999</v>
      </c>
      <c r="I133" s="82">
        <f t="shared" si="15"/>
        <v>677683.1249099999</v>
      </c>
      <c r="J133" s="34">
        <v>511342</v>
      </c>
      <c r="K133" s="32">
        <v>71275.960000000006</v>
      </c>
      <c r="L133" s="34">
        <v>549268</v>
      </c>
      <c r="M133" s="32">
        <v>76562.47</v>
      </c>
      <c r="N133" s="34">
        <v>578857</v>
      </c>
      <c r="O133" s="32">
        <v>80686.880000000005</v>
      </c>
      <c r="P133" s="34">
        <v>560448</v>
      </c>
      <c r="Q133" s="32">
        <v>78120.850000000006</v>
      </c>
      <c r="R133" s="34">
        <v>496588</v>
      </c>
      <c r="S133" s="32">
        <v>69219.399999999994</v>
      </c>
      <c r="T133" s="34">
        <v>386361</v>
      </c>
      <c r="U133" s="32">
        <v>53854.86</v>
      </c>
      <c r="V133" s="34">
        <v>424895</v>
      </c>
      <c r="W133" s="32">
        <v>59226.11</v>
      </c>
      <c r="X133" s="34">
        <v>500743</v>
      </c>
      <c r="Y133" s="32">
        <v>69798.570000000007</v>
      </c>
      <c r="Z133" s="34">
        <v>584589</v>
      </c>
      <c r="AA133" s="32">
        <v>81485.86</v>
      </c>
      <c r="AB133" s="34">
        <v>603510</v>
      </c>
      <c r="AC133" s="32">
        <v>84123.26</v>
      </c>
      <c r="AD133" s="34">
        <v>561728</v>
      </c>
      <c r="AE133" s="32">
        <v>78299.27</v>
      </c>
      <c r="AF133" s="34">
        <v>599520</v>
      </c>
      <c r="AG133" s="32">
        <v>83567.09</v>
      </c>
    </row>
    <row r="134" spans="1:34" x14ac:dyDescent="0.2">
      <c r="A134" s="9">
        <v>35</v>
      </c>
      <c r="B134" s="10" t="s">
        <v>134</v>
      </c>
      <c r="C134" s="27">
        <v>1</v>
      </c>
      <c r="D134" s="9" t="s">
        <v>135</v>
      </c>
      <c r="E134" s="8">
        <f t="shared" si="5"/>
        <v>0.13938999999999999</v>
      </c>
      <c r="F134" s="42">
        <f t="shared" si="6"/>
        <v>6201172</v>
      </c>
      <c r="G134" s="43">
        <f t="shared" si="6"/>
        <v>864381.35000000009</v>
      </c>
      <c r="H134" s="13">
        <f t="shared" si="14"/>
        <v>0.10658999999999999</v>
      </c>
      <c r="I134" s="82">
        <f t="shared" si="15"/>
        <v>660982.92348</v>
      </c>
      <c r="J134" s="34">
        <v>0</v>
      </c>
      <c r="K134" s="32">
        <v>0</v>
      </c>
      <c r="L134" s="34">
        <v>94463</v>
      </c>
      <c r="M134" s="32">
        <v>13167.2</v>
      </c>
      <c r="N134" s="34">
        <v>464230</v>
      </c>
      <c r="O134" s="32">
        <v>64709.02</v>
      </c>
      <c r="P134" s="34">
        <v>557766</v>
      </c>
      <c r="Q134" s="32">
        <v>77747</v>
      </c>
      <c r="R134" s="34">
        <v>695340</v>
      </c>
      <c r="S134" s="32">
        <v>96923.44</v>
      </c>
      <c r="T134" s="34">
        <v>612328</v>
      </c>
      <c r="U134" s="32">
        <v>85352.4</v>
      </c>
      <c r="V134" s="34">
        <v>687927</v>
      </c>
      <c r="W134" s="32">
        <v>95890.14</v>
      </c>
      <c r="X134" s="34">
        <v>672460</v>
      </c>
      <c r="Y134" s="32">
        <v>93734.2</v>
      </c>
      <c r="Z134" s="34">
        <v>609910</v>
      </c>
      <c r="AA134" s="32">
        <v>85015.35</v>
      </c>
      <c r="AB134" s="34">
        <v>640111</v>
      </c>
      <c r="AC134" s="32">
        <v>89225.07</v>
      </c>
      <c r="AD134" s="34">
        <v>601357</v>
      </c>
      <c r="AE134" s="32">
        <v>83823.149999999994</v>
      </c>
      <c r="AF134" s="34">
        <v>565280</v>
      </c>
      <c r="AG134" s="32">
        <v>78794.38</v>
      </c>
    </row>
    <row r="135" spans="1:34" x14ac:dyDescent="0.2">
      <c r="A135" s="9">
        <v>36</v>
      </c>
      <c r="B135" s="10" t="s">
        <v>31</v>
      </c>
      <c r="C135" s="27">
        <v>0.35</v>
      </c>
      <c r="D135" s="9" t="s">
        <v>349</v>
      </c>
      <c r="E135" s="8">
        <f t="shared" si="5"/>
        <v>0.14943999999999999</v>
      </c>
      <c r="F135" s="42">
        <f t="shared" si="6"/>
        <v>1598978</v>
      </c>
      <c r="G135" s="43">
        <f t="shared" si="6"/>
        <v>238951.28</v>
      </c>
      <c r="H135" s="13">
        <f t="shared" si="14"/>
        <v>0.11663999999999999</v>
      </c>
      <c r="I135" s="82">
        <f t="shared" si="15"/>
        <v>186504.79392</v>
      </c>
      <c r="J135" s="34">
        <v>145998</v>
      </c>
      <c r="K135" s="32">
        <v>21817.94</v>
      </c>
      <c r="L135" s="34">
        <v>107518</v>
      </c>
      <c r="M135" s="32">
        <v>16067.49</v>
      </c>
      <c r="N135" s="34">
        <v>128668</v>
      </c>
      <c r="O135" s="32">
        <v>19228.150000000001</v>
      </c>
      <c r="P135" s="34">
        <v>113375</v>
      </c>
      <c r="Q135" s="32">
        <v>16942.759999999998</v>
      </c>
      <c r="R135" s="34">
        <v>168848</v>
      </c>
      <c r="S135" s="32">
        <v>25232.65</v>
      </c>
      <c r="T135" s="34">
        <v>152410</v>
      </c>
      <c r="U135" s="32">
        <v>22776.15</v>
      </c>
      <c r="V135" s="34">
        <v>161768</v>
      </c>
      <c r="W135" s="32">
        <v>24174.61</v>
      </c>
      <c r="X135" s="34">
        <v>136760</v>
      </c>
      <c r="Y135" s="32">
        <v>20437.41</v>
      </c>
      <c r="Z135" s="34">
        <v>133005</v>
      </c>
      <c r="AA135" s="32">
        <v>19876.27</v>
      </c>
      <c r="AB135" s="34">
        <v>129070</v>
      </c>
      <c r="AC135" s="32">
        <v>19288.22</v>
      </c>
      <c r="AD135" s="34">
        <v>119410</v>
      </c>
      <c r="AE135" s="32">
        <v>17844.63</v>
      </c>
      <c r="AF135" s="34">
        <v>102148</v>
      </c>
      <c r="AG135" s="32">
        <v>15265</v>
      </c>
    </row>
    <row r="136" spans="1:34" x14ac:dyDescent="0.2">
      <c r="A136" s="9">
        <v>37</v>
      </c>
      <c r="B136" s="10" t="s">
        <v>32</v>
      </c>
      <c r="C136" s="27">
        <v>0.68</v>
      </c>
      <c r="D136" s="9" t="s">
        <v>347</v>
      </c>
      <c r="E136" s="8">
        <f t="shared" si="5"/>
        <v>0.14204</v>
      </c>
      <c r="F136" s="42">
        <f t="shared" si="6"/>
        <v>4108557</v>
      </c>
      <c r="G136" s="43">
        <f t="shared" si="6"/>
        <v>583565.70000000007</v>
      </c>
      <c r="H136" s="13">
        <f t="shared" si="14"/>
        <v>0.10924</v>
      </c>
      <c r="I136" s="82">
        <f t="shared" si="15"/>
        <v>448818.76668</v>
      </c>
      <c r="J136" s="34">
        <v>201596</v>
      </c>
      <c r="K136" s="32">
        <v>30126.51</v>
      </c>
      <c r="L136" s="34">
        <v>340121</v>
      </c>
      <c r="M136" s="32">
        <v>48231.96</v>
      </c>
      <c r="N136" s="34">
        <v>404568</v>
      </c>
      <c r="O136" s="32">
        <v>57303.01</v>
      </c>
      <c r="P136" s="34">
        <v>356279</v>
      </c>
      <c r="Q136" s="32">
        <v>50463.360000000001</v>
      </c>
      <c r="R136" s="34">
        <v>269375</v>
      </c>
      <c r="S136" s="32">
        <v>38154.28</v>
      </c>
      <c r="T136" s="34">
        <v>347276</v>
      </c>
      <c r="U136" s="32">
        <v>49188.17</v>
      </c>
      <c r="V136" s="34">
        <v>349491</v>
      </c>
      <c r="W136" s="32">
        <v>49501.91</v>
      </c>
      <c r="X136" s="34">
        <v>398231</v>
      </c>
      <c r="Y136" s="32">
        <v>56405.440000000002</v>
      </c>
      <c r="Z136" s="34">
        <v>373829</v>
      </c>
      <c r="AA136" s="32">
        <v>52949.14</v>
      </c>
      <c r="AB136" s="34">
        <v>362186</v>
      </c>
      <c r="AC136" s="32">
        <v>51300.03</v>
      </c>
      <c r="AD136" s="34">
        <v>376075</v>
      </c>
      <c r="AE136" s="32">
        <v>53267.26</v>
      </c>
      <c r="AF136" s="34">
        <v>329530</v>
      </c>
      <c r="AG136" s="32">
        <v>46674.63</v>
      </c>
    </row>
    <row r="137" spans="1:34" x14ac:dyDescent="0.2">
      <c r="A137" s="9">
        <v>38</v>
      </c>
      <c r="B137" s="10" t="s">
        <v>100</v>
      </c>
      <c r="C137" s="27">
        <v>0.6</v>
      </c>
      <c r="D137" s="9" t="s">
        <v>348</v>
      </c>
      <c r="E137" s="8">
        <f t="shared" si="5"/>
        <v>0.14349000000000001</v>
      </c>
      <c r="F137" s="42">
        <f>SUM(J137,L137,N137,P137,R137,T137,V137,X137,Z137,AB137,AD137,AF137)</f>
        <v>4000000</v>
      </c>
      <c r="G137" s="43">
        <f t="shared" si="6"/>
        <v>573959.98999999987</v>
      </c>
      <c r="H137" s="13">
        <f t="shared" si="14"/>
        <v>0.11069000000000001</v>
      </c>
      <c r="I137" s="82">
        <f t="shared" si="15"/>
        <v>442760.00000000006</v>
      </c>
      <c r="J137" s="34">
        <v>150935</v>
      </c>
      <c r="K137" s="32">
        <v>21657.66</v>
      </c>
      <c r="L137" s="34">
        <v>337490</v>
      </c>
      <c r="M137" s="32">
        <v>48426.44</v>
      </c>
      <c r="N137" s="34">
        <v>377895</v>
      </c>
      <c r="O137" s="32">
        <v>54224.15</v>
      </c>
      <c r="P137" s="34">
        <v>386120</v>
      </c>
      <c r="Q137" s="32">
        <v>55404.36</v>
      </c>
      <c r="R137" s="34">
        <v>402755</v>
      </c>
      <c r="S137" s="32">
        <v>57791.31</v>
      </c>
      <c r="T137" s="34">
        <v>357230</v>
      </c>
      <c r="U137" s="32">
        <v>51258.93</v>
      </c>
      <c r="V137" s="34">
        <v>325580</v>
      </c>
      <c r="W137" s="32">
        <v>46717.47</v>
      </c>
      <c r="X137" s="34">
        <v>381695</v>
      </c>
      <c r="Y137" s="32">
        <v>54769.42</v>
      </c>
      <c r="Z137" s="34">
        <v>350970</v>
      </c>
      <c r="AA137" s="32">
        <v>50360.69</v>
      </c>
      <c r="AB137" s="34">
        <v>264478</v>
      </c>
      <c r="AC137" s="32">
        <v>37949.949999999997</v>
      </c>
      <c r="AD137" s="34">
        <v>373041</v>
      </c>
      <c r="AE137" s="32">
        <v>53527.65</v>
      </c>
      <c r="AF137" s="34">
        <v>291811</v>
      </c>
      <c r="AG137" s="32">
        <v>41871.96</v>
      </c>
    </row>
    <row r="138" spans="1:34" x14ac:dyDescent="0.2">
      <c r="A138" s="22"/>
      <c r="B138" s="23" t="s">
        <v>112</v>
      </c>
      <c r="C138" s="25">
        <f>SUM(C100:C137)</f>
        <v>42.93099999999999</v>
      </c>
      <c r="D138" s="22"/>
      <c r="E138" s="24">
        <f t="shared" si="5"/>
        <v>0.13683000000000001</v>
      </c>
      <c r="F138" s="44">
        <f>SUM(F100:F137)</f>
        <v>214335967</v>
      </c>
      <c r="G138" s="45">
        <f>SUM(G100:G137)</f>
        <v>29328110.890000001</v>
      </c>
      <c r="H138" s="25">
        <f t="shared" si="14"/>
        <v>0.10403000000000001</v>
      </c>
      <c r="I138" s="80"/>
      <c r="J138" s="35">
        <f t="shared" ref="J138:AG138" si="16">SUM(J100:J137)</f>
        <v>13447006</v>
      </c>
      <c r="K138" s="36">
        <f t="shared" si="16"/>
        <v>1824244.9799999997</v>
      </c>
      <c r="L138" s="35">
        <f t="shared" si="16"/>
        <v>14711839</v>
      </c>
      <c r="M138" s="36">
        <f t="shared" si="16"/>
        <v>1993539.52</v>
      </c>
      <c r="N138" s="35">
        <f t="shared" si="16"/>
        <v>18932788</v>
      </c>
      <c r="O138" s="36">
        <f t="shared" si="16"/>
        <v>2570544.2799999989</v>
      </c>
      <c r="P138" s="35">
        <f t="shared" si="16"/>
        <v>18356497</v>
      </c>
      <c r="Q138" s="36">
        <f t="shared" si="16"/>
        <v>2493002.63</v>
      </c>
      <c r="R138" s="35">
        <f t="shared" si="16"/>
        <v>18994684</v>
      </c>
      <c r="S138" s="36">
        <f t="shared" si="16"/>
        <v>2582888.1799999997</v>
      </c>
      <c r="T138" s="35">
        <f t="shared" si="16"/>
        <v>17762930</v>
      </c>
      <c r="U138" s="36">
        <f t="shared" si="16"/>
        <v>2414476.4699999993</v>
      </c>
      <c r="V138" s="35">
        <f t="shared" si="16"/>
        <v>19294705</v>
      </c>
      <c r="W138" s="36">
        <f t="shared" si="16"/>
        <v>2668911.63</v>
      </c>
      <c r="X138" s="35">
        <f t="shared" si="16"/>
        <v>19649774</v>
      </c>
      <c r="Y138" s="36">
        <f t="shared" si="16"/>
        <v>2716987.14</v>
      </c>
      <c r="Z138" s="35">
        <f t="shared" si="16"/>
        <v>19252074</v>
      </c>
      <c r="AA138" s="36">
        <f t="shared" si="16"/>
        <v>2670208.7700000009</v>
      </c>
      <c r="AB138" s="35">
        <f t="shared" si="16"/>
        <v>19790487</v>
      </c>
      <c r="AC138" s="36">
        <f t="shared" si="16"/>
        <v>2702288.96</v>
      </c>
      <c r="AD138" s="35">
        <f t="shared" si="16"/>
        <v>18692548</v>
      </c>
      <c r="AE138" s="36">
        <f t="shared" si="16"/>
        <v>2527999.5299999989</v>
      </c>
      <c r="AF138" s="35">
        <f t="shared" si="16"/>
        <v>15450635</v>
      </c>
      <c r="AG138" s="36">
        <f t="shared" si="16"/>
        <v>2163018.7999999998</v>
      </c>
    </row>
    <row r="139" spans="1:34" x14ac:dyDescent="0.2">
      <c r="A139" s="9">
        <v>1</v>
      </c>
      <c r="B139" s="10" t="s">
        <v>132</v>
      </c>
      <c r="C139" s="27">
        <v>0.96</v>
      </c>
      <c r="D139" s="9" t="s">
        <v>352</v>
      </c>
      <c r="E139" s="61">
        <f t="shared" si="5"/>
        <v>0.14038</v>
      </c>
      <c r="F139" s="42">
        <f t="shared" si="6"/>
        <v>2939</v>
      </c>
      <c r="G139" s="43">
        <f t="shared" si="6"/>
        <v>412.58000000000004</v>
      </c>
      <c r="H139" s="13">
        <f t="shared" si="14"/>
        <v>0.10758000000000001</v>
      </c>
      <c r="I139" s="82">
        <f>H139*F139</f>
        <v>316.17762000000005</v>
      </c>
      <c r="J139" s="34">
        <v>0</v>
      </c>
      <c r="K139" s="32">
        <v>0</v>
      </c>
      <c r="L139" s="34">
        <v>316</v>
      </c>
      <c r="M139" s="32">
        <v>44.36</v>
      </c>
      <c r="N139" s="34">
        <v>1072</v>
      </c>
      <c r="O139" s="32">
        <v>150.49</v>
      </c>
      <c r="P139" s="34">
        <v>1444</v>
      </c>
      <c r="Q139" s="32">
        <v>202.71</v>
      </c>
      <c r="R139" s="34">
        <v>107</v>
      </c>
      <c r="S139" s="32">
        <v>15.02</v>
      </c>
      <c r="T139" s="34">
        <v>0</v>
      </c>
      <c r="U139" s="32">
        <v>0</v>
      </c>
      <c r="V139" s="34">
        <v>0</v>
      </c>
      <c r="W139" s="32">
        <v>0</v>
      </c>
      <c r="X139" s="34">
        <v>0</v>
      </c>
      <c r="Y139" s="32">
        <v>0</v>
      </c>
      <c r="Z139" s="34">
        <v>0</v>
      </c>
      <c r="AA139" s="32">
        <v>0</v>
      </c>
      <c r="AB139" s="34">
        <v>0</v>
      </c>
      <c r="AC139" s="32">
        <v>0</v>
      </c>
      <c r="AD139" s="34">
        <v>0</v>
      </c>
      <c r="AE139" s="32">
        <v>0</v>
      </c>
      <c r="AF139" s="34">
        <v>0</v>
      </c>
      <c r="AG139" s="32">
        <v>0</v>
      </c>
    </row>
    <row r="140" spans="1:34" x14ac:dyDescent="0.2">
      <c r="A140" s="9">
        <v>2</v>
      </c>
      <c r="B140" s="29" t="s">
        <v>620</v>
      </c>
      <c r="C140" s="27">
        <v>1.9</v>
      </c>
      <c r="D140" s="12" t="s">
        <v>642</v>
      </c>
      <c r="E140" s="61">
        <f t="shared" si="5"/>
        <v>0.14388000000000001</v>
      </c>
      <c r="F140" s="42">
        <f t="shared" si="6"/>
        <v>72319</v>
      </c>
      <c r="G140" s="43">
        <f t="shared" si="6"/>
        <v>10405.26</v>
      </c>
      <c r="H140" s="13">
        <f t="shared" si="14"/>
        <v>0.11108000000000001</v>
      </c>
      <c r="I140" s="82">
        <f t="shared" ref="I140:I155" si="17">H140*F140</f>
        <v>8033.1945200000009</v>
      </c>
      <c r="J140" s="34">
        <v>0</v>
      </c>
      <c r="K140" s="32">
        <v>0</v>
      </c>
      <c r="L140" s="34">
        <v>0</v>
      </c>
      <c r="M140" s="32">
        <v>0</v>
      </c>
      <c r="N140" s="34">
        <v>0</v>
      </c>
      <c r="O140" s="32">
        <v>0</v>
      </c>
      <c r="P140" s="34">
        <v>0</v>
      </c>
      <c r="Q140" s="32">
        <v>0</v>
      </c>
      <c r="R140" s="34">
        <v>0</v>
      </c>
      <c r="S140" s="32">
        <v>0</v>
      </c>
      <c r="T140" s="34">
        <v>0</v>
      </c>
      <c r="U140" s="32">
        <v>0</v>
      </c>
      <c r="V140" s="34">
        <v>0</v>
      </c>
      <c r="W140" s="32">
        <v>0</v>
      </c>
      <c r="X140" s="34">
        <v>0</v>
      </c>
      <c r="Y140" s="32">
        <v>0</v>
      </c>
      <c r="Z140" s="34">
        <v>0</v>
      </c>
      <c r="AA140" s="32">
        <v>0</v>
      </c>
      <c r="AB140" s="34">
        <v>0</v>
      </c>
      <c r="AC140" s="32">
        <v>0</v>
      </c>
      <c r="AD140" s="34">
        <v>0</v>
      </c>
      <c r="AE140" s="32">
        <v>0</v>
      </c>
      <c r="AF140" s="34">
        <v>72319</v>
      </c>
      <c r="AG140" s="32">
        <v>10405.26</v>
      </c>
      <c r="AH140" s="7"/>
    </row>
    <row r="141" spans="1:34" x14ac:dyDescent="0.2">
      <c r="A141" s="9">
        <v>3</v>
      </c>
      <c r="B141" s="10" t="s">
        <v>536</v>
      </c>
      <c r="C141" s="27">
        <v>0.999</v>
      </c>
      <c r="D141" s="9" t="s">
        <v>535</v>
      </c>
      <c r="E141" s="61">
        <f t="shared" si="5"/>
        <v>0.14768000000000001</v>
      </c>
      <c r="F141" s="42">
        <f t="shared" si="6"/>
        <v>5438982</v>
      </c>
      <c r="G141" s="43">
        <f t="shared" si="6"/>
        <v>803221.16000000015</v>
      </c>
      <c r="H141" s="13">
        <f t="shared" si="14"/>
        <v>0.11488000000000001</v>
      </c>
      <c r="I141" s="82">
        <f t="shared" si="17"/>
        <v>624830.25216000003</v>
      </c>
      <c r="J141" s="34">
        <v>0</v>
      </c>
      <c r="K141" s="32">
        <v>0</v>
      </c>
      <c r="L141" s="34">
        <v>0</v>
      </c>
      <c r="M141" s="32">
        <v>0</v>
      </c>
      <c r="N141" s="34">
        <v>43223</v>
      </c>
      <c r="O141" s="32">
        <v>6067.64</v>
      </c>
      <c r="P141" s="34">
        <v>239134</v>
      </c>
      <c r="Q141" s="32">
        <v>33569.629999999997</v>
      </c>
      <c r="R141" s="34">
        <v>576632</v>
      </c>
      <c r="S141" s="32">
        <v>80947.600000000006</v>
      </c>
      <c r="T141" s="34">
        <v>691954</v>
      </c>
      <c r="U141" s="32">
        <v>97136.5</v>
      </c>
      <c r="V141" s="34">
        <v>682051</v>
      </c>
      <c r="W141" s="32">
        <v>102710.06</v>
      </c>
      <c r="X141" s="34">
        <v>654341</v>
      </c>
      <c r="Y141" s="32">
        <v>98537.21</v>
      </c>
      <c r="Z141" s="34">
        <v>632017</v>
      </c>
      <c r="AA141" s="32">
        <v>95175.44</v>
      </c>
      <c r="AB141" s="34">
        <v>720012</v>
      </c>
      <c r="AC141" s="32">
        <v>108426.61</v>
      </c>
      <c r="AD141" s="34">
        <v>699138</v>
      </c>
      <c r="AE141" s="32">
        <v>105283.19</v>
      </c>
      <c r="AF141" s="34">
        <v>500480</v>
      </c>
      <c r="AG141" s="32">
        <v>75367.28</v>
      </c>
    </row>
    <row r="142" spans="1:34" x14ac:dyDescent="0.2">
      <c r="A142" s="9">
        <v>4</v>
      </c>
      <c r="B142" s="29" t="s">
        <v>543</v>
      </c>
      <c r="C142" s="27">
        <v>2.4</v>
      </c>
      <c r="D142" s="12" t="s">
        <v>641</v>
      </c>
      <c r="E142" s="61">
        <f t="shared" si="5"/>
        <v>0.14388000000000001</v>
      </c>
      <c r="F142" s="42">
        <f t="shared" si="6"/>
        <v>3103579</v>
      </c>
      <c r="G142" s="43">
        <f t="shared" si="6"/>
        <v>446542.94</v>
      </c>
      <c r="H142" s="13">
        <f t="shared" si="14"/>
        <v>0.11108000000000001</v>
      </c>
      <c r="I142" s="82">
        <f t="shared" si="17"/>
        <v>344745.55532000004</v>
      </c>
      <c r="J142" s="34">
        <v>0</v>
      </c>
      <c r="K142" s="32">
        <v>0</v>
      </c>
      <c r="L142" s="34">
        <v>0</v>
      </c>
      <c r="M142" s="32">
        <v>0</v>
      </c>
      <c r="N142" s="34">
        <v>0</v>
      </c>
      <c r="O142" s="32">
        <v>0</v>
      </c>
      <c r="P142" s="34">
        <v>0</v>
      </c>
      <c r="Q142" s="32">
        <v>0</v>
      </c>
      <c r="R142" s="34">
        <v>0</v>
      </c>
      <c r="S142" s="32">
        <v>0</v>
      </c>
      <c r="T142" s="34">
        <v>0</v>
      </c>
      <c r="U142" s="32">
        <v>0</v>
      </c>
      <c r="V142" s="34">
        <v>0</v>
      </c>
      <c r="W142" s="32">
        <v>0</v>
      </c>
      <c r="X142" s="34">
        <v>0</v>
      </c>
      <c r="Y142" s="32">
        <v>0</v>
      </c>
      <c r="Z142" s="34">
        <v>185003</v>
      </c>
      <c r="AA142" s="32">
        <v>26618.23</v>
      </c>
      <c r="AB142" s="34">
        <v>1129833</v>
      </c>
      <c r="AC142" s="32">
        <v>162560.37</v>
      </c>
      <c r="AD142" s="34">
        <v>1168461</v>
      </c>
      <c r="AE142" s="32">
        <v>168118.17</v>
      </c>
      <c r="AF142" s="34">
        <v>620282</v>
      </c>
      <c r="AG142" s="32">
        <v>89246.17</v>
      </c>
      <c r="AH142" s="7"/>
    </row>
    <row r="143" spans="1:34" x14ac:dyDescent="0.2">
      <c r="A143" s="9">
        <v>5</v>
      </c>
      <c r="B143" s="10" t="s">
        <v>549</v>
      </c>
      <c r="C143" s="27">
        <v>6.492</v>
      </c>
      <c r="D143" s="9" t="s">
        <v>548</v>
      </c>
      <c r="E143" s="61">
        <f t="shared" si="5"/>
        <v>0.10979999999999999</v>
      </c>
      <c r="F143" s="42">
        <f t="shared" si="6"/>
        <v>22241745</v>
      </c>
      <c r="G143" s="43">
        <f t="shared" si="6"/>
        <v>2442197.6875859997</v>
      </c>
      <c r="H143" s="60">
        <f t="shared" si="14"/>
        <v>7.6999999999999985E-2</v>
      </c>
      <c r="I143" s="82">
        <f t="shared" si="17"/>
        <v>1712614.3649999998</v>
      </c>
      <c r="J143" s="34">
        <v>0</v>
      </c>
      <c r="K143" s="32">
        <v>0</v>
      </c>
      <c r="L143" s="34">
        <v>0</v>
      </c>
      <c r="M143" s="32">
        <v>0</v>
      </c>
      <c r="N143" s="34">
        <v>0</v>
      </c>
      <c r="O143" s="32">
        <v>0</v>
      </c>
      <c r="P143" s="34">
        <v>0</v>
      </c>
      <c r="Q143" s="32">
        <v>0</v>
      </c>
      <c r="R143" s="34">
        <v>13766</v>
      </c>
      <c r="S143" s="32">
        <v>1414.07</v>
      </c>
      <c r="T143" s="34">
        <v>1140518</v>
      </c>
      <c r="U143" s="32">
        <v>117156.28999599999</v>
      </c>
      <c r="V143" s="34">
        <v>2888283</v>
      </c>
      <c r="W143" s="32">
        <v>318259.90376999998</v>
      </c>
      <c r="X143" s="34">
        <v>3906492</v>
      </c>
      <c r="Y143" s="32">
        <v>430456.35347999999</v>
      </c>
      <c r="Z143" s="34">
        <v>3244078</v>
      </c>
      <c r="AA143" s="32">
        <v>357464.95481999998</v>
      </c>
      <c r="AB143" s="34">
        <v>3247202</v>
      </c>
      <c r="AC143" s="32">
        <v>357809.18838000001</v>
      </c>
      <c r="AD143" s="34">
        <v>4348218</v>
      </c>
      <c r="AE143" s="32">
        <v>479130.14142</v>
      </c>
      <c r="AF143" s="34">
        <v>3453188</v>
      </c>
      <c r="AG143" s="32">
        <v>380506.78571999999</v>
      </c>
    </row>
    <row r="144" spans="1:34" x14ac:dyDescent="0.2">
      <c r="A144" s="9">
        <v>6</v>
      </c>
      <c r="B144" s="10" t="s">
        <v>6</v>
      </c>
      <c r="C144" s="27">
        <v>0.249</v>
      </c>
      <c r="D144" s="9" t="s">
        <v>542</v>
      </c>
      <c r="E144" s="61">
        <f t="shared" si="5"/>
        <v>0.15226999999999999</v>
      </c>
      <c r="F144" s="42">
        <f t="shared" si="6"/>
        <v>709546</v>
      </c>
      <c r="G144" s="43">
        <f t="shared" si="6"/>
        <v>108043.2</v>
      </c>
      <c r="H144" s="13">
        <f t="shared" si="14"/>
        <v>0.11946999999999999</v>
      </c>
      <c r="I144" s="82">
        <f t="shared" si="17"/>
        <v>84769.460619999998</v>
      </c>
      <c r="J144" s="34">
        <v>100221</v>
      </c>
      <c r="K144" s="32">
        <v>15082.26</v>
      </c>
      <c r="L144" s="34">
        <v>158281</v>
      </c>
      <c r="M144" s="32">
        <v>23819.71</v>
      </c>
      <c r="N144" s="34">
        <v>168232</v>
      </c>
      <c r="O144" s="32">
        <v>25317.23</v>
      </c>
      <c r="P144" s="34">
        <v>90500</v>
      </c>
      <c r="Q144" s="32">
        <v>13619.35</v>
      </c>
      <c r="R144" s="34">
        <v>20695</v>
      </c>
      <c r="S144" s="32">
        <v>3114.39</v>
      </c>
      <c r="T144" s="34">
        <v>56218</v>
      </c>
      <c r="U144" s="32">
        <v>8460.25</v>
      </c>
      <c r="V144" s="34">
        <v>15040</v>
      </c>
      <c r="W144" s="32">
        <v>2428.06</v>
      </c>
      <c r="X144" s="34">
        <v>59293</v>
      </c>
      <c r="Y144" s="32">
        <v>9572.26</v>
      </c>
      <c r="Z144" s="34">
        <v>28514</v>
      </c>
      <c r="AA144" s="32">
        <v>4603.3</v>
      </c>
      <c r="AB144" s="34">
        <v>12552</v>
      </c>
      <c r="AC144" s="32">
        <v>2026.39</v>
      </c>
      <c r="AD144" s="34">
        <v>0</v>
      </c>
      <c r="AE144" s="32">
        <v>0</v>
      </c>
      <c r="AF144" s="34">
        <v>0</v>
      </c>
      <c r="AG144" s="32">
        <v>0</v>
      </c>
    </row>
    <row r="145" spans="1:33" x14ac:dyDescent="0.2">
      <c r="A145" s="9">
        <v>7</v>
      </c>
      <c r="B145" s="10" t="s">
        <v>64</v>
      </c>
      <c r="C145" s="27">
        <v>0.6</v>
      </c>
      <c r="D145" s="9" t="s">
        <v>86</v>
      </c>
      <c r="E145" s="61">
        <f t="shared" si="5"/>
        <v>0.11283</v>
      </c>
      <c r="F145" s="42">
        <f t="shared" si="6"/>
        <v>1114375</v>
      </c>
      <c r="G145" s="43">
        <f t="shared" si="6"/>
        <v>125730.16</v>
      </c>
      <c r="H145" s="13">
        <f t="shared" ref="H145:H176" si="18">E145-$C$361</f>
        <v>8.002999999999999E-2</v>
      </c>
      <c r="I145" s="82">
        <f t="shared" si="17"/>
        <v>89183.431249999994</v>
      </c>
      <c r="J145" s="34">
        <v>215121</v>
      </c>
      <c r="K145" s="32">
        <v>23486.91</v>
      </c>
      <c r="L145" s="34">
        <v>130418</v>
      </c>
      <c r="M145" s="32">
        <v>14239.04</v>
      </c>
      <c r="N145" s="34">
        <v>166226</v>
      </c>
      <c r="O145" s="32">
        <v>18148.55</v>
      </c>
      <c r="P145" s="34">
        <v>90934</v>
      </c>
      <c r="Q145" s="32">
        <v>9928.17</v>
      </c>
      <c r="R145" s="34">
        <v>0</v>
      </c>
      <c r="S145" s="32">
        <v>0</v>
      </c>
      <c r="T145" s="34">
        <v>0</v>
      </c>
      <c r="U145" s="32">
        <v>0</v>
      </c>
      <c r="V145" s="34">
        <v>0</v>
      </c>
      <c r="W145" s="32">
        <v>0</v>
      </c>
      <c r="X145" s="34">
        <v>0</v>
      </c>
      <c r="Y145" s="32">
        <v>0</v>
      </c>
      <c r="Z145" s="34">
        <v>0</v>
      </c>
      <c r="AA145" s="32">
        <v>0</v>
      </c>
      <c r="AB145" s="34">
        <v>80393</v>
      </c>
      <c r="AC145" s="32">
        <v>9415.6299999999992</v>
      </c>
      <c r="AD145" s="34">
        <v>220294</v>
      </c>
      <c r="AE145" s="32">
        <v>25800.83</v>
      </c>
      <c r="AF145" s="34">
        <v>210989</v>
      </c>
      <c r="AG145" s="32">
        <v>24711.03</v>
      </c>
    </row>
    <row r="146" spans="1:33" x14ac:dyDescent="0.2">
      <c r="A146" s="9">
        <v>8</v>
      </c>
      <c r="B146" s="10" t="s">
        <v>613</v>
      </c>
      <c r="C146" s="27">
        <v>0.72699999999999998</v>
      </c>
      <c r="D146" s="9" t="s">
        <v>532</v>
      </c>
      <c r="E146" s="61">
        <f t="shared" si="5"/>
        <v>0.14995</v>
      </c>
      <c r="F146" s="42">
        <f t="shared" ref="F146:G207" si="19">SUM(J146,L146,N146,P146,R146,T146,V146,X146,Z146,AB146,AD146,AF146)</f>
        <v>1303239</v>
      </c>
      <c r="G146" s="43">
        <f t="shared" si="19"/>
        <v>195420.99</v>
      </c>
      <c r="H146" s="13">
        <f t="shared" si="18"/>
        <v>0.11715</v>
      </c>
      <c r="I146" s="82">
        <f t="shared" si="17"/>
        <v>152674.44885000002</v>
      </c>
      <c r="J146" s="34">
        <v>0</v>
      </c>
      <c r="K146" s="32">
        <v>0</v>
      </c>
      <c r="L146" s="34">
        <v>7890</v>
      </c>
      <c r="M146" s="32">
        <v>1125.43</v>
      </c>
      <c r="N146" s="34">
        <v>99699</v>
      </c>
      <c r="O146" s="32">
        <v>14221.07</v>
      </c>
      <c r="P146" s="34">
        <v>176140</v>
      </c>
      <c r="Q146" s="32">
        <v>25124.61</v>
      </c>
      <c r="R146" s="34">
        <v>59440</v>
      </c>
      <c r="S146" s="32">
        <v>8478.52</v>
      </c>
      <c r="T146" s="34">
        <v>41365</v>
      </c>
      <c r="U146" s="32">
        <v>5900.3</v>
      </c>
      <c r="V146" s="34">
        <v>36500</v>
      </c>
      <c r="W146" s="32">
        <v>5584.87</v>
      </c>
      <c r="X146" s="34">
        <v>42463</v>
      </c>
      <c r="Y146" s="32">
        <v>6497.26</v>
      </c>
      <c r="Z146" s="34">
        <v>59502</v>
      </c>
      <c r="AA146" s="32">
        <v>9104.4</v>
      </c>
      <c r="AB146" s="34">
        <v>174035</v>
      </c>
      <c r="AC146" s="32">
        <v>26629.1</v>
      </c>
      <c r="AD146" s="34">
        <v>314434</v>
      </c>
      <c r="AE146" s="32">
        <v>48111.55</v>
      </c>
      <c r="AF146" s="34">
        <v>291771</v>
      </c>
      <c r="AG146" s="32">
        <v>44643.88</v>
      </c>
    </row>
    <row r="147" spans="1:33" x14ac:dyDescent="0.2">
      <c r="A147" s="9">
        <v>9</v>
      </c>
      <c r="B147" s="10" t="s">
        <v>52</v>
      </c>
      <c r="C147" s="27">
        <v>1</v>
      </c>
      <c r="D147" s="9" t="s">
        <v>353</v>
      </c>
      <c r="E147" s="61">
        <f t="shared" si="5"/>
        <v>0.14433000000000001</v>
      </c>
      <c r="F147" s="42">
        <f t="shared" si="19"/>
        <v>2096504</v>
      </c>
      <c r="G147" s="43">
        <f t="shared" si="19"/>
        <v>302584.56</v>
      </c>
      <c r="H147" s="13">
        <f t="shared" si="18"/>
        <v>0.11153000000000002</v>
      </c>
      <c r="I147" s="82">
        <f t="shared" si="17"/>
        <v>233823.09112000003</v>
      </c>
      <c r="J147" s="34">
        <v>405254</v>
      </c>
      <c r="K147" s="32">
        <v>56889.56</v>
      </c>
      <c r="L147" s="34">
        <v>437371</v>
      </c>
      <c r="M147" s="32">
        <v>61398.14</v>
      </c>
      <c r="N147" s="34">
        <v>307049</v>
      </c>
      <c r="O147" s="32">
        <v>43103.54</v>
      </c>
      <c r="P147" s="34">
        <v>136123</v>
      </c>
      <c r="Q147" s="32">
        <v>19108.95</v>
      </c>
      <c r="R147" s="34">
        <v>0</v>
      </c>
      <c r="S147" s="32">
        <v>0</v>
      </c>
      <c r="T147" s="34">
        <v>0</v>
      </c>
      <c r="U147" s="32">
        <v>0</v>
      </c>
      <c r="V147" s="34">
        <v>0</v>
      </c>
      <c r="W147" s="32">
        <v>0</v>
      </c>
      <c r="X147" s="34">
        <v>0</v>
      </c>
      <c r="Y147" s="32">
        <v>0</v>
      </c>
      <c r="Z147" s="34">
        <v>0</v>
      </c>
      <c r="AA147" s="32">
        <v>0</v>
      </c>
      <c r="AB147" s="34">
        <v>145695</v>
      </c>
      <c r="AC147" s="32">
        <v>21940.21</v>
      </c>
      <c r="AD147" s="34">
        <v>250016</v>
      </c>
      <c r="AE147" s="32">
        <v>37649.910000000003</v>
      </c>
      <c r="AF147" s="34">
        <v>414996</v>
      </c>
      <c r="AG147" s="32">
        <v>62494.25</v>
      </c>
    </row>
    <row r="148" spans="1:33" x14ac:dyDescent="0.2">
      <c r="A148" s="9">
        <v>10</v>
      </c>
      <c r="B148" s="10" t="s">
        <v>598</v>
      </c>
      <c r="C148" s="27">
        <v>0.13500000000000001</v>
      </c>
      <c r="D148" s="9" t="s">
        <v>603</v>
      </c>
      <c r="E148" s="61">
        <f t="shared" ref="E148:E212" si="20">ROUND(G148/F148,5)</f>
        <v>0.17571000000000001</v>
      </c>
      <c r="F148" s="42">
        <f t="shared" si="19"/>
        <v>140838</v>
      </c>
      <c r="G148" s="43">
        <f t="shared" si="19"/>
        <v>24746.65</v>
      </c>
      <c r="H148" s="13">
        <f t="shared" si="18"/>
        <v>0.14291000000000001</v>
      </c>
      <c r="I148" s="82">
        <f t="shared" si="17"/>
        <v>20127.158580000003</v>
      </c>
      <c r="J148" s="34">
        <v>0</v>
      </c>
      <c r="K148" s="32">
        <v>0</v>
      </c>
      <c r="L148" s="34">
        <v>0</v>
      </c>
      <c r="M148" s="32">
        <v>0</v>
      </c>
      <c r="N148" s="34">
        <v>0</v>
      </c>
      <c r="O148" s="32">
        <v>0</v>
      </c>
      <c r="P148" s="34">
        <v>0</v>
      </c>
      <c r="Q148" s="32">
        <v>0</v>
      </c>
      <c r="R148" s="34">
        <v>0</v>
      </c>
      <c r="S148" s="32">
        <v>0</v>
      </c>
      <c r="T148" s="34">
        <v>0</v>
      </c>
      <c r="U148" s="32">
        <v>0</v>
      </c>
      <c r="V148" s="34">
        <v>0</v>
      </c>
      <c r="W148" s="32">
        <v>0</v>
      </c>
      <c r="X148" s="34">
        <v>0</v>
      </c>
      <c r="Y148" s="32">
        <v>0</v>
      </c>
      <c r="Z148" s="34">
        <v>14886</v>
      </c>
      <c r="AA148" s="32">
        <v>2615.62</v>
      </c>
      <c r="AB148" s="34">
        <v>33953</v>
      </c>
      <c r="AC148" s="32">
        <v>5965.88</v>
      </c>
      <c r="AD148" s="34">
        <v>39113</v>
      </c>
      <c r="AE148" s="32">
        <v>6872.55</v>
      </c>
      <c r="AF148" s="34">
        <v>52886</v>
      </c>
      <c r="AG148" s="32">
        <v>9292.6</v>
      </c>
    </row>
    <row r="149" spans="1:33" x14ac:dyDescent="0.2">
      <c r="A149" s="9">
        <v>11</v>
      </c>
      <c r="B149" s="10" t="s">
        <v>600</v>
      </c>
      <c r="C149" s="27">
        <v>2.294</v>
      </c>
      <c r="D149" s="9" t="s">
        <v>608</v>
      </c>
      <c r="E149" s="61">
        <f t="shared" si="20"/>
        <v>0.13492999999999999</v>
      </c>
      <c r="F149" s="42">
        <f t="shared" si="19"/>
        <v>3250708</v>
      </c>
      <c r="G149" s="43">
        <f t="shared" si="19"/>
        <v>438618.03</v>
      </c>
      <c r="H149" s="13">
        <f t="shared" si="18"/>
        <v>0.10213</v>
      </c>
      <c r="I149" s="82">
        <f t="shared" si="17"/>
        <v>331994.80803999997</v>
      </c>
      <c r="J149" s="34">
        <v>0</v>
      </c>
      <c r="K149" s="32">
        <v>0</v>
      </c>
      <c r="L149" s="34">
        <v>0</v>
      </c>
      <c r="M149" s="32">
        <v>0</v>
      </c>
      <c r="N149" s="34">
        <v>0</v>
      </c>
      <c r="O149" s="32">
        <v>0</v>
      </c>
      <c r="P149" s="34">
        <v>0</v>
      </c>
      <c r="Q149" s="32">
        <v>0</v>
      </c>
      <c r="R149" s="34">
        <v>0</v>
      </c>
      <c r="S149" s="32">
        <v>0</v>
      </c>
      <c r="T149" s="34">
        <v>0</v>
      </c>
      <c r="U149" s="32">
        <v>0</v>
      </c>
      <c r="V149" s="34">
        <v>0</v>
      </c>
      <c r="W149" s="32">
        <v>0</v>
      </c>
      <c r="X149" s="34">
        <v>0</v>
      </c>
      <c r="Y149" s="32">
        <v>0</v>
      </c>
      <c r="Z149" s="34">
        <v>46774</v>
      </c>
      <c r="AA149" s="32">
        <v>6311.22</v>
      </c>
      <c r="AB149" s="34">
        <v>971021</v>
      </c>
      <c r="AC149" s="32">
        <v>131019.86</v>
      </c>
      <c r="AD149" s="34">
        <v>878641</v>
      </c>
      <c r="AE149" s="32">
        <v>118555.03</v>
      </c>
      <c r="AF149" s="34">
        <v>1354272</v>
      </c>
      <c r="AG149" s="32">
        <v>182731.92</v>
      </c>
    </row>
    <row r="150" spans="1:33" x14ac:dyDescent="0.2">
      <c r="A150" s="9">
        <v>12</v>
      </c>
      <c r="B150" s="10" t="s">
        <v>119</v>
      </c>
      <c r="C150" s="27">
        <v>1.4</v>
      </c>
      <c r="D150" s="9" t="s">
        <v>375</v>
      </c>
      <c r="E150" s="61">
        <f t="shared" si="20"/>
        <v>0.14258000000000001</v>
      </c>
      <c r="F150" s="42">
        <f t="shared" si="19"/>
        <v>11069440</v>
      </c>
      <c r="G150" s="43">
        <f t="shared" si="19"/>
        <v>1578330.87</v>
      </c>
      <c r="H150" s="13">
        <f t="shared" si="18"/>
        <v>0.10978000000000002</v>
      </c>
      <c r="I150" s="82">
        <f t="shared" si="17"/>
        <v>1215203.1232000003</v>
      </c>
      <c r="J150" s="34">
        <v>1005695</v>
      </c>
      <c r="K150" s="32">
        <v>138504.32000000001</v>
      </c>
      <c r="L150" s="34">
        <v>926008</v>
      </c>
      <c r="M150" s="32">
        <v>127529.82</v>
      </c>
      <c r="N150" s="34">
        <v>1001591</v>
      </c>
      <c r="O150" s="32">
        <v>137939.10999999999</v>
      </c>
      <c r="P150" s="34">
        <v>967849</v>
      </c>
      <c r="Q150" s="32">
        <v>133292.16</v>
      </c>
      <c r="R150" s="34">
        <v>976802</v>
      </c>
      <c r="S150" s="32">
        <v>134525.17000000001</v>
      </c>
      <c r="T150" s="34">
        <v>812116</v>
      </c>
      <c r="U150" s="32">
        <v>111844.62</v>
      </c>
      <c r="V150" s="34">
        <v>942099</v>
      </c>
      <c r="W150" s="32">
        <v>139176.29</v>
      </c>
      <c r="X150" s="34">
        <v>903595</v>
      </c>
      <c r="Y150" s="32">
        <v>133488.09</v>
      </c>
      <c r="Z150" s="34">
        <v>699897</v>
      </c>
      <c r="AA150" s="32">
        <v>103395.78</v>
      </c>
      <c r="AB150" s="34">
        <v>916037</v>
      </c>
      <c r="AC150" s="32">
        <v>135326.15</v>
      </c>
      <c r="AD150" s="34">
        <v>983737</v>
      </c>
      <c r="AE150" s="32">
        <v>145327.47</v>
      </c>
      <c r="AF150" s="34">
        <v>934014</v>
      </c>
      <c r="AG150" s="32">
        <v>137981.89000000001</v>
      </c>
    </row>
    <row r="151" spans="1:33" x14ac:dyDescent="0.2">
      <c r="A151" s="9">
        <v>13</v>
      </c>
      <c r="B151" s="10" t="s">
        <v>181</v>
      </c>
      <c r="C151" s="27">
        <v>0.6</v>
      </c>
      <c r="D151" s="9" t="s">
        <v>376</v>
      </c>
      <c r="E151" s="61">
        <f t="shared" si="20"/>
        <v>0.14137</v>
      </c>
      <c r="F151" s="42">
        <f t="shared" si="19"/>
        <v>2097521</v>
      </c>
      <c r="G151" s="43">
        <f t="shared" si="19"/>
        <v>296527.8</v>
      </c>
      <c r="H151" s="13">
        <f t="shared" si="18"/>
        <v>0.10857</v>
      </c>
      <c r="I151" s="82">
        <f t="shared" si="17"/>
        <v>227727.85496999999</v>
      </c>
      <c r="J151" s="34">
        <v>330900</v>
      </c>
      <c r="K151" s="32">
        <v>45144.47</v>
      </c>
      <c r="L151" s="34">
        <v>305606</v>
      </c>
      <c r="M151" s="32">
        <v>40518.19</v>
      </c>
      <c r="N151" s="34">
        <v>335610</v>
      </c>
      <c r="O151" s="32">
        <v>46501.83</v>
      </c>
      <c r="P151" s="34">
        <v>247297</v>
      </c>
      <c r="Q151" s="32">
        <v>34025.07</v>
      </c>
      <c r="R151" s="34">
        <v>0</v>
      </c>
      <c r="S151" s="32">
        <v>0</v>
      </c>
      <c r="T151" s="34">
        <v>104</v>
      </c>
      <c r="U151" s="32">
        <v>15.03</v>
      </c>
      <c r="V151" s="34">
        <v>0</v>
      </c>
      <c r="W151" s="32">
        <v>0</v>
      </c>
      <c r="X151" s="34">
        <v>0</v>
      </c>
      <c r="Y151" s="32">
        <v>0</v>
      </c>
      <c r="Z151" s="34">
        <v>0</v>
      </c>
      <c r="AA151" s="32">
        <v>0</v>
      </c>
      <c r="AB151" s="34">
        <v>208092</v>
      </c>
      <c r="AC151" s="32">
        <v>31852.51</v>
      </c>
      <c r="AD151" s="34">
        <v>335005</v>
      </c>
      <c r="AE151" s="32">
        <v>49087.060000000005</v>
      </c>
      <c r="AF151" s="34">
        <v>334907</v>
      </c>
      <c r="AG151" s="32">
        <v>49383.64</v>
      </c>
    </row>
    <row r="152" spans="1:33" x14ac:dyDescent="0.2">
      <c r="A152" s="9">
        <v>14</v>
      </c>
      <c r="B152" s="10" t="s">
        <v>614</v>
      </c>
      <c r="C152" s="27">
        <v>1.8</v>
      </c>
      <c r="D152" s="9" t="s">
        <v>610</v>
      </c>
      <c r="E152" s="61">
        <f t="shared" si="20"/>
        <v>0.14388000000000001</v>
      </c>
      <c r="F152" s="42">
        <f t="shared" si="19"/>
        <v>1158966</v>
      </c>
      <c r="G152" s="43">
        <f t="shared" si="19"/>
        <v>166752.03</v>
      </c>
      <c r="H152" s="13">
        <f t="shared" si="18"/>
        <v>0.11108000000000001</v>
      </c>
      <c r="I152" s="82">
        <f t="shared" si="17"/>
        <v>128737.94328000001</v>
      </c>
      <c r="J152" s="34">
        <v>0</v>
      </c>
      <c r="K152" s="32">
        <v>0</v>
      </c>
      <c r="L152" s="34">
        <v>0</v>
      </c>
      <c r="M152" s="32">
        <v>0</v>
      </c>
      <c r="N152" s="34">
        <v>0</v>
      </c>
      <c r="O152" s="32">
        <v>0</v>
      </c>
      <c r="P152" s="34">
        <v>0</v>
      </c>
      <c r="Q152" s="32">
        <v>0</v>
      </c>
      <c r="R152" s="34">
        <v>0</v>
      </c>
      <c r="S152" s="32">
        <v>0</v>
      </c>
      <c r="T152" s="34">
        <v>0</v>
      </c>
      <c r="U152" s="32">
        <v>0</v>
      </c>
      <c r="V152" s="34">
        <v>0</v>
      </c>
      <c r="W152" s="32">
        <v>0</v>
      </c>
      <c r="X152" s="34">
        <v>0</v>
      </c>
      <c r="Y152" s="32">
        <v>0</v>
      </c>
      <c r="Z152" s="34">
        <v>0</v>
      </c>
      <c r="AA152" s="32">
        <v>0</v>
      </c>
      <c r="AB152" s="34">
        <v>0</v>
      </c>
      <c r="AC152" s="32">
        <v>0</v>
      </c>
      <c r="AD152" s="34">
        <v>413776</v>
      </c>
      <c r="AE152" s="32">
        <v>59534.09</v>
      </c>
      <c r="AF152" s="34">
        <v>745190</v>
      </c>
      <c r="AG152" s="32">
        <v>107217.94</v>
      </c>
    </row>
    <row r="153" spans="1:33" x14ac:dyDescent="0.2">
      <c r="A153" s="9">
        <v>15</v>
      </c>
      <c r="B153" s="10" t="s">
        <v>128</v>
      </c>
      <c r="C153" s="27">
        <v>0.6</v>
      </c>
      <c r="D153" s="9" t="s">
        <v>354</v>
      </c>
      <c r="E153" s="61">
        <f t="shared" si="20"/>
        <v>0.15096000000000001</v>
      </c>
      <c r="F153" s="42">
        <f t="shared" si="19"/>
        <v>3708855</v>
      </c>
      <c r="G153" s="43">
        <f t="shared" si="19"/>
        <v>559891.92999999993</v>
      </c>
      <c r="H153" s="13">
        <f t="shared" si="18"/>
        <v>0.11816000000000002</v>
      </c>
      <c r="I153" s="82">
        <f t="shared" si="17"/>
        <v>438238.30680000008</v>
      </c>
      <c r="J153" s="34">
        <v>342426</v>
      </c>
      <c r="K153" s="32">
        <v>49480.56</v>
      </c>
      <c r="L153" s="34">
        <v>286385</v>
      </c>
      <c r="M153" s="32">
        <v>41382.629999999997</v>
      </c>
      <c r="N153" s="34">
        <v>305713</v>
      </c>
      <c r="O153" s="32">
        <v>44175.53</v>
      </c>
      <c r="P153" s="34">
        <v>270432</v>
      </c>
      <c r="Q153" s="32">
        <v>39077.42</v>
      </c>
      <c r="R153" s="34">
        <v>100099</v>
      </c>
      <c r="S153" s="32">
        <v>14464.31</v>
      </c>
      <c r="T153" s="34">
        <v>123840</v>
      </c>
      <c r="U153" s="32">
        <v>17894.88</v>
      </c>
      <c r="V153" s="34">
        <v>317792</v>
      </c>
      <c r="W153" s="32">
        <v>49260.94</v>
      </c>
      <c r="X153" s="34">
        <v>400328</v>
      </c>
      <c r="Y153" s="32">
        <v>62054.84</v>
      </c>
      <c r="Z153" s="34">
        <v>402013</v>
      </c>
      <c r="AA153" s="32">
        <v>62316.04</v>
      </c>
      <c r="AB153" s="34">
        <v>390533</v>
      </c>
      <c r="AC153" s="32">
        <v>60536.52</v>
      </c>
      <c r="AD153" s="34">
        <v>381591</v>
      </c>
      <c r="AE153" s="32">
        <v>59150.42</v>
      </c>
      <c r="AF153" s="34">
        <v>387703</v>
      </c>
      <c r="AG153" s="32">
        <v>60097.84</v>
      </c>
    </row>
    <row r="154" spans="1:33" x14ac:dyDescent="0.2">
      <c r="A154" s="9">
        <v>16</v>
      </c>
      <c r="B154" s="10" t="s">
        <v>510</v>
      </c>
      <c r="C154" s="27">
        <v>0.5</v>
      </c>
      <c r="D154" s="9" t="s">
        <v>355</v>
      </c>
      <c r="E154" s="61" t="e">
        <f t="shared" si="20"/>
        <v>#DIV/0!</v>
      </c>
      <c r="F154" s="42">
        <f t="shared" si="19"/>
        <v>0</v>
      </c>
      <c r="G154" s="43">
        <f t="shared" si="19"/>
        <v>0</v>
      </c>
      <c r="H154" s="13" t="e">
        <f t="shared" si="18"/>
        <v>#DIV/0!</v>
      </c>
      <c r="I154" s="82"/>
      <c r="J154" s="34">
        <v>0</v>
      </c>
      <c r="K154" s="32">
        <v>0</v>
      </c>
      <c r="L154" s="34">
        <v>0</v>
      </c>
      <c r="M154" s="32">
        <v>0</v>
      </c>
      <c r="N154" s="34">
        <v>0</v>
      </c>
      <c r="O154" s="32">
        <v>0</v>
      </c>
      <c r="P154" s="34">
        <v>0</v>
      </c>
      <c r="Q154" s="32">
        <v>0</v>
      </c>
      <c r="R154" s="34">
        <v>0</v>
      </c>
      <c r="S154" s="32">
        <v>0</v>
      </c>
      <c r="T154" s="34">
        <v>0</v>
      </c>
      <c r="U154" s="32">
        <v>0</v>
      </c>
      <c r="V154" s="34">
        <v>0</v>
      </c>
      <c r="W154" s="32">
        <v>0</v>
      </c>
      <c r="X154" s="34">
        <v>0</v>
      </c>
      <c r="Y154" s="32">
        <v>0</v>
      </c>
      <c r="Z154" s="34">
        <v>0</v>
      </c>
      <c r="AA154" s="32">
        <v>0</v>
      </c>
      <c r="AB154" s="34">
        <v>0</v>
      </c>
      <c r="AC154" s="32">
        <v>0</v>
      </c>
      <c r="AD154" s="34">
        <v>0</v>
      </c>
      <c r="AE154" s="32">
        <v>0</v>
      </c>
      <c r="AF154" s="34">
        <v>0</v>
      </c>
      <c r="AG154" s="32">
        <v>0</v>
      </c>
    </row>
    <row r="155" spans="1:33" x14ac:dyDescent="0.2">
      <c r="A155" s="9">
        <v>17</v>
      </c>
      <c r="B155" s="10" t="s">
        <v>126</v>
      </c>
      <c r="C155" s="27">
        <v>0.4</v>
      </c>
      <c r="D155" s="9" t="s">
        <v>356</v>
      </c>
      <c r="E155" s="61">
        <f t="shared" si="20"/>
        <v>0.15487999999999999</v>
      </c>
      <c r="F155" s="42">
        <f t="shared" si="19"/>
        <v>41236</v>
      </c>
      <c r="G155" s="43">
        <f t="shared" si="19"/>
        <v>6386.66</v>
      </c>
      <c r="H155" s="13">
        <f t="shared" si="18"/>
        <v>0.12207999999999999</v>
      </c>
      <c r="I155" s="82">
        <f t="shared" si="17"/>
        <v>5034.0908799999997</v>
      </c>
      <c r="J155" s="34">
        <v>318</v>
      </c>
      <c r="K155" s="32">
        <v>47.86</v>
      </c>
      <c r="L155" s="34">
        <v>0</v>
      </c>
      <c r="M155" s="32">
        <v>0</v>
      </c>
      <c r="N155" s="34">
        <v>5178</v>
      </c>
      <c r="O155" s="32">
        <v>779.24</v>
      </c>
      <c r="P155" s="34">
        <v>470</v>
      </c>
      <c r="Q155" s="32">
        <v>70.73</v>
      </c>
      <c r="R155" s="34">
        <v>3233</v>
      </c>
      <c r="S155" s="32">
        <v>486.53</v>
      </c>
      <c r="T155" s="34">
        <v>15503</v>
      </c>
      <c r="U155" s="32">
        <v>2333.0500000000002</v>
      </c>
      <c r="V155" s="34">
        <v>16534</v>
      </c>
      <c r="W155" s="32">
        <v>2669.25</v>
      </c>
      <c r="X155" s="34">
        <v>0</v>
      </c>
      <c r="Y155" s="32">
        <v>0</v>
      </c>
      <c r="Z155" s="34">
        <v>0</v>
      </c>
      <c r="AA155" s="32">
        <v>0</v>
      </c>
      <c r="AB155" s="34">
        <v>0</v>
      </c>
      <c r="AC155" s="32">
        <v>0</v>
      </c>
      <c r="AD155" s="34">
        <v>0</v>
      </c>
      <c r="AE155" s="32">
        <v>0</v>
      </c>
      <c r="AF155" s="34">
        <v>0</v>
      </c>
      <c r="AG155" s="32">
        <v>0</v>
      </c>
    </row>
    <row r="156" spans="1:33" x14ac:dyDescent="0.2">
      <c r="A156" s="22"/>
      <c r="B156" s="23" t="s">
        <v>113</v>
      </c>
      <c r="C156" s="25">
        <f>SUM(C139:C155)</f>
        <v>23.056000000000001</v>
      </c>
      <c r="D156" s="22"/>
      <c r="E156" s="24">
        <f t="shared" si="20"/>
        <v>0.13042000000000001</v>
      </c>
      <c r="F156" s="44">
        <f>SUM(F139:F155)</f>
        <v>57550792</v>
      </c>
      <c r="G156" s="45">
        <f>SUM(G139:G155)</f>
        <v>7505812.5075860005</v>
      </c>
      <c r="H156" s="25">
        <f t="shared" si="18"/>
        <v>9.7620000000000012E-2</v>
      </c>
      <c r="I156" s="80"/>
      <c r="J156" s="35">
        <f>SUM(J139:J155)</f>
        <v>2399935</v>
      </c>
      <c r="K156" s="36">
        <f t="shared" ref="K156:AG156" si="21">SUM(K139:K155)</f>
        <v>328635.94</v>
      </c>
      <c r="L156" s="35">
        <f t="shared" si="21"/>
        <v>2252275</v>
      </c>
      <c r="M156" s="36">
        <f t="shared" si="21"/>
        <v>310057.32</v>
      </c>
      <c r="N156" s="35">
        <f t="shared" si="21"/>
        <v>2433593</v>
      </c>
      <c r="O156" s="36">
        <f t="shared" si="21"/>
        <v>336404.23</v>
      </c>
      <c r="P156" s="35">
        <f t="shared" si="21"/>
        <v>2220323</v>
      </c>
      <c r="Q156" s="36">
        <f t="shared" si="21"/>
        <v>308018.8</v>
      </c>
      <c r="R156" s="35">
        <f t="shared" si="21"/>
        <v>1750774</v>
      </c>
      <c r="S156" s="36">
        <f t="shared" si="21"/>
        <v>243445.61000000002</v>
      </c>
      <c r="T156" s="35">
        <f t="shared" si="21"/>
        <v>2881618</v>
      </c>
      <c r="U156" s="36">
        <f t="shared" si="21"/>
        <v>360740.91999600001</v>
      </c>
      <c r="V156" s="35">
        <f t="shared" si="21"/>
        <v>4898299</v>
      </c>
      <c r="W156" s="36">
        <f t="shared" si="21"/>
        <v>620089.37376999995</v>
      </c>
      <c r="X156" s="35">
        <f t="shared" si="21"/>
        <v>5966512</v>
      </c>
      <c r="Y156" s="36">
        <f t="shared" si="21"/>
        <v>740606.01347999997</v>
      </c>
      <c r="Z156" s="35">
        <f t="shared" si="21"/>
        <v>5312684</v>
      </c>
      <c r="AA156" s="36">
        <f t="shared" si="21"/>
        <v>667604.98482000001</v>
      </c>
      <c r="AB156" s="35">
        <f t="shared" si="21"/>
        <v>8029358</v>
      </c>
      <c r="AC156" s="36">
        <f t="shared" si="21"/>
        <v>1053508.4183799999</v>
      </c>
      <c r="AD156" s="35">
        <f t="shared" si="21"/>
        <v>10032424</v>
      </c>
      <c r="AE156" s="36">
        <f t="shared" si="21"/>
        <v>1302620.4114200003</v>
      </c>
      <c r="AF156" s="35">
        <f t="shared" si="21"/>
        <v>9372997</v>
      </c>
      <c r="AG156" s="36">
        <f t="shared" si="21"/>
        <v>1234080.48572</v>
      </c>
    </row>
    <row r="157" spans="1:33" x14ac:dyDescent="0.2">
      <c r="A157" s="9">
        <v>1</v>
      </c>
      <c r="B157" s="29" t="s">
        <v>58</v>
      </c>
      <c r="C157" s="27">
        <v>0.85</v>
      </c>
      <c r="D157" s="9" t="s">
        <v>358</v>
      </c>
      <c r="E157" s="61">
        <f t="shared" si="20"/>
        <v>7.9200000000000007E-2</v>
      </c>
      <c r="F157" s="42">
        <f t="shared" si="19"/>
        <v>2037889</v>
      </c>
      <c r="G157" s="43">
        <f t="shared" si="19"/>
        <v>161393.12</v>
      </c>
      <c r="H157" s="13">
        <f t="shared" si="18"/>
        <v>4.6400000000000004E-2</v>
      </c>
      <c r="I157" s="82">
        <f>H157*F157</f>
        <v>94558.049600000013</v>
      </c>
      <c r="J157" s="34">
        <v>208330</v>
      </c>
      <c r="K157" s="32">
        <v>16579.23</v>
      </c>
      <c r="L157" s="34">
        <v>189633</v>
      </c>
      <c r="M157" s="32">
        <v>15782.2</v>
      </c>
      <c r="N157" s="34">
        <v>199318</v>
      </c>
      <c r="O157" s="32">
        <v>16436.36</v>
      </c>
      <c r="P157" s="34">
        <v>170518</v>
      </c>
      <c r="Q157" s="32">
        <v>14187.89</v>
      </c>
      <c r="R157" s="34">
        <v>112609</v>
      </c>
      <c r="S157" s="32">
        <v>8939</v>
      </c>
      <c r="T157" s="34">
        <v>113794</v>
      </c>
      <c r="U157" s="32">
        <v>9346.26</v>
      </c>
      <c r="V157" s="34">
        <v>124930</v>
      </c>
      <c r="W157" s="32">
        <v>10205.66</v>
      </c>
      <c r="X157" s="34">
        <v>117981</v>
      </c>
      <c r="Y157" s="32">
        <v>9779.0300000000007</v>
      </c>
      <c r="Z157" s="34">
        <v>229963</v>
      </c>
      <c r="AA157" s="32">
        <v>19219.490000000002</v>
      </c>
      <c r="AB157" s="34">
        <v>174870</v>
      </c>
      <c r="AC157" s="32">
        <v>14025.01</v>
      </c>
      <c r="AD157" s="34">
        <v>203581</v>
      </c>
      <c r="AE157" s="32">
        <v>10818</v>
      </c>
      <c r="AF157" s="34">
        <v>192362</v>
      </c>
      <c r="AG157" s="32">
        <v>16074.989999999998</v>
      </c>
    </row>
    <row r="158" spans="1:33" x14ac:dyDescent="0.2">
      <c r="A158" s="9">
        <v>2</v>
      </c>
      <c r="B158" s="29" t="s">
        <v>110</v>
      </c>
      <c r="C158" s="27">
        <v>2</v>
      </c>
      <c r="D158" s="9" t="s">
        <v>2</v>
      </c>
      <c r="E158" s="61">
        <f t="shared" si="20"/>
        <v>7.5800000000000006E-2</v>
      </c>
      <c r="F158" s="42">
        <f t="shared" si="19"/>
        <v>2067632</v>
      </c>
      <c r="G158" s="43">
        <f t="shared" si="19"/>
        <v>156717.12</v>
      </c>
      <c r="H158" s="13">
        <f t="shared" si="18"/>
        <v>4.3000000000000003E-2</v>
      </c>
      <c r="I158" s="82">
        <f t="shared" ref="I158:I209" si="22">H158*F158</f>
        <v>88908.176000000007</v>
      </c>
      <c r="J158" s="34">
        <v>216755</v>
      </c>
      <c r="K158" s="32">
        <v>14999.45</v>
      </c>
      <c r="L158" s="34">
        <v>192282</v>
      </c>
      <c r="M158" s="32">
        <v>13305.91</v>
      </c>
      <c r="N158" s="34">
        <v>219892</v>
      </c>
      <c r="O158" s="32">
        <v>15216.53</v>
      </c>
      <c r="P158" s="34">
        <v>201645</v>
      </c>
      <c r="Q158" s="32">
        <v>15748.47</v>
      </c>
      <c r="R158" s="34">
        <v>129291</v>
      </c>
      <c r="S158" s="32">
        <v>10097.629999999999</v>
      </c>
      <c r="T158" s="34">
        <v>139720</v>
      </c>
      <c r="U158" s="32">
        <v>10912.13</v>
      </c>
      <c r="V158" s="34">
        <v>138759</v>
      </c>
      <c r="W158" s="32">
        <v>10837.08</v>
      </c>
      <c r="X158" s="34">
        <v>81377</v>
      </c>
      <c r="Y158" s="32">
        <v>6355.54</v>
      </c>
      <c r="Z158" s="34">
        <v>192892</v>
      </c>
      <c r="AA158" s="32">
        <v>15064.87</v>
      </c>
      <c r="AB158" s="34">
        <v>140078</v>
      </c>
      <c r="AC158" s="32">
        <v>11150.21</v>
      </c>
      <c r="AD158" s="34">
        <v>182398</v>
      </c>
      <c r="AE158" s="32">
        <v>14518.88</v>
      </c>
      <c r="AF158" s="34">
        <v>232543</v>
      </c>
      <c r="AG158" s="32">
        <v>18510.419999999998</v>
      </c>
    </row>
    <row r="159" spans="1:33" x14ac:dyDescent="0.2">
      <c r="A159" s="9">
        <v>3</v>
      </c>
      <c r="B159" s="29" t="s">
        <v>65</v>
      </c>
      <c r="C159" s="27">
        <v>1.95</v>
      </c>
      <c r="D159" s="9" t="s">
        <v>3</v>
      </c>
      <c r="E159" s="61">
        <f t="shared" si="20"/>
        <v>7.5759999999999994E-2</v>
      </c>
      <c r="F159" s="42">
        <f t="shared" si="19"/>
        <v>4657336</v>
      </c>
      <c r="G159" s="43">
        <f t="shared" si="19"/>
        <v>352834.05</v>
      </c>
      <c r="H159" s="13">
        <f t="shared" si="18"/>
        <v>4.2959999999999991E-2</v>
      </c>
      <c r="I159" s="82">
        <f t="shared" si="22"/>
        <v>200079.15455999997</v>
      </c>
      <c r="J159" s="34">
        <v>473639</v>
      </c>
      <c r="K159" s="32">
        <v>32775.82</v>
      </c>
      <c r="L159" s="34">
        <v>456502</v>
      </c>
      <c r="M159" s="32">
        <v>31589.94</v>
      </c>
      <c r="N159" s="34">
        <v>489133</v>
      </c>
      <c r="O159" s="32">
        <v>33848</v>
      </c>
      <c r="P159" s="34">
        <v>356705</v>
      </c>
      <c r="Q159" s="32">
        <v>27858.66</v>
      </c>
      <c r="R159" s="34">
        <v>310605</v>
      </c>
      <c r="S159" s="32">
        <v>24258.25</v>
      </c>
      <c r="T159" s="34">
        <v>274269</v>
      </c>
      <c r="U159" s="32">
        <v>21420.41</v>
      </c>
      <c r="V159" s="34">
        <v>315243</v>
      </c>
      <c r="W159" s="32">
        <v>24620.48</v>
      </c>
      <c r="X159" s="34">
        <v>281269</v>
      </c>
      <c r="Y159" s="32">
        <v>21967.11</v>
      </c>
      <c r="Z159" s="34">
        <v>548205</v>
      </c>
      <c r="AA159" s="32">
        <v>42814.81</v>
      </c>
      <c r="AB159" s="34">
        <v>321516</v>
      </c>
      <c r="AC159" s="32">
        <v>25592.67</v>
      </c>
      <c r="AD159" s="34">
        <v>408276</v>
      </c>
      <c r="AE159" s="32">
        <v>32498.77</v>
      </c>
      <c r="AF159" s="34">
        <v>421974</v>
      </c>
      <c r="AG159" s="32">
        <v>33589.129999999997</v>
      </c>
    </row>
    <row r="160" spans="1:33" x14ac:dyDescent="0.2">
      <c r="A160" s="9">
        <v>4</v>
      </c>
      <c r="B160" s="29" t="s">
        <v>63</v>
      </c>
      <c r="C160" s="27">
        <v>2.75</v>
      </c>
      <c r="D160" s="9" t="s">
        <v>359</v>
      </c>
      <c r="E160" s="61">
        <f t="shared" si="20"/>
        <v>7.5249999999999997E-2</v>
      </c>
      <c r="F160" s="42">
        <f t="shared" si="19"/>
        <v>2559971</v>
      </c>
      <c r="G160" s="43">
        <f t="shared" si="19"/>
        <v>192635.33000000002</v>
      </c>
      <c r="H160" s="13">
        <f t="shared" si="18"/>
        <v>4.2449999999999995E-2</v>
      </c>
      <c r="I160" s="82">
        <f t="shared" si="22"/>
        <v>108670.76894999998</v>
      </c>
      <c r="J160" s="34">
        <v>244766</v>
      </c>
      <c r="K160" s="32">
        <v>17743.84</v>
      </c>
      <c r="L160" s="34">
        <v>247395</v>
      </c>
      <c r="M160" s="32">
        <v>18580.510000000002</v>
      </c>
      <c r="N160" s="34">
        <v>304524</v>
      </c>
      <c r="O160" s="32">
        <v>22720.15</v>
      </c>
      <c r="P160" s="34">
        <v>240465</v>
      </c>
      <c r="Q160" s="32">
        <v>18207.270000000004</v>
      </c>
      <c r="R160" s="34">
        <v>200463</v>
      </c>
      <c r="S160" s="32">
        <v>14861.710000000001</v>
      </c>
      <c r="T160" s="34">
        <v>108497</v>
      </c>
      <c r="U160" s="32">
        <v>8236.86</v>
      </c>
      <c r="V160" s="34">
        <v>91439</v>
      </c>
      <c r="W160" s="32">
        <v>6813.14</v>
      </c>
      <c r="X160" s="34">
        <v>167006</v>
      </c>
      <c r="Y160" s="32">
        <v>12546.990000000002</v>
      </c>
      <c r="Z160" s="34">
        <v>270763</v>
      </c>
      <c r="AA160" s="32">
        <v>20657.010000000002</v>
      </c>
      <c r="AB160" s="34">
        <v>180480</v>
      </c>
      <c r="AC160" s="32">
        <v>13255.460000000003</v>
      </c>
      <c r="AD160" s="34">
        <v>232887</v>
      </c>
      <c r="AE160" s="32">
        <v>18095.93</v>
      </c>
      <c r="AF160" s="34">
        <v>271286</v>
      </c>
      <c r="AG160" s="32">
        <v>20916.460000000003</v>
      </c>
    </row>
    <row r="161" spans="1:33" x14ac:dyDescent="0.2">
      <c r="A161" s="9">
        <v>5</v>
      </c>
      <c r="B161" s="29" t="s">
        <v>517</v>
      </c>
      <c r="C161" s="27">
        <v>0.25</v>
      </c>
      <c r="D161" s="9" t="s">
        <v>360</v>
      </c>
      <c r="E161" s="61">
        <f t="shared" si="20"/>
        <v>8.9130000000000001E-2</v>
      </c>
      <c r="F161" s="42">
        <f t="shared" si="19"/>
        <v>354800</v>
      </c>
      <c r="G161" s="43">
        <f t="shared" si="19"/>
        <v>31622.369500000001</v>
      </c>
      <c r="H161" s="13">
        <f t="shared" si="18"/>
        <v>5.6329999999999998E-2</v>
      </c>
      <c r="I161" s="82">
        <f t="shared" si="22"/>
        <v>19985.883999999998</v>
      </c>
      <c r="J161" s="34">
        <v>33232</v>
      </c>
      <c r="K161" s="32">
        <v>3883.16</v>
      </c>
      <c r="L161" s="34">
        <v>36263</v>
      </c>
      <c r="M161" s="32">
        <v>4237.33</v>
      </c>
      <c r="N161" s="34">
        <v>42740</v>
      </c>
      <c r="O161" s="32">
        <v>4994.17</v>
      </c>
      <c r="P161" s="34">
        <v>30835</v>
      </c>
      <c r="Q161" s="32">
        <v>2352.7105000000001</v>
      </c>
      <c r="R161" s="34">
        <v>25281</v>
      </c>
      <c r="S161" s="32">
        <v>1928.9403000000002</v>
      </c>
      <c r="T161" s="34">
        <v>15237</v>
      </c>
      <c r="U161" s="32">
        <v>1162.5831000000001</v>
      </c>
      <c r="V161" s="34">
        <v>22129</v>
      </c>
      <c r="W161" s="32">
        <v>1688.4427000000001</v>
      </c>
      <c r="X161" s="34">
        <v>14708</v>
      </c>
      <c r="Y161" s="32">
        <v>1122.2204000000002</v>
      </c>
      <c r="Z161" s="34">
        <v>42883</v>
      </c>
      <c r="AA161" s="32">
        <v>3271.9729000000002</v>
      </c>
      <c r="AB161" s="34">
        <v>32355</v>
      </c>
      <c r="AC161" s="32">
        <v>2468.6865000000003</v>
      </c>
      <c r="AD161" s="34">
        <v>27234</v>
      </c>
      <c r="AE161" s="32">
        <v>2077.9542000000001</v>
      </c>
      <c r="AF161" s="34">
        <v>31903</v>
      </c>
      <c r="AG161" s="32">
        <v>2434.1989000000003</v>
      </c>
    </row>
    <row r="162" spans="1:33" x14ac:dyDescent="0.2">
      <c r="A162" s="9">
        <v>6</v>
      </c>
      <c r="B162" s="29" t="s">
        <v>182</v>
      </c>
      <c r="C162" s="27">
        <v>0.25</v>
      </c>
      <c r="D162" s="9" t="s">
        <v>361</v>
      </c>
      <c r="E162" s="61">
        <f t="shared" si="20"/>
        <v>8.7440000000000004E-2</v>
      </c>
      <c r="F162" s="42">
        <f t="shared" si="19"/>
        <v>429355</v>
      </c>
      <c r="G162" s="43">
        <f t="shared" si="19"/>
        <v>37544.279500000004</v>
      </c>
      <c r="H162" s="13">
        <f t="shared" si="18"/>
        <v>5.4640000000000001E-2</v>
      </c>
      <c r="I162" s="82">
        <f t="shared" si="22"/>
        <v>23459.957200000001</v>
      </c>
      <c r="J162" s="34">
        <v>50890</v>
      </c>
      <c r="K162" s="32">
        <v>5946.5</v>
      </c>
      <c r="L162" s="34">
        <v>37364</v>
      </c>
      <c r="M162" s="32">
        <v>4365.9799999999996</v>
      </c>
      <c r="N162" s="34">
        <v>29736</v>
      </c>
      <c r="O162" s="32">
        <v>3474.65</v>
      </c>
      <c r="P162" s="34">
        <v>42458</v>
      </c>
      <c r="Q162" s="32">
        <v>3239.5454000000004</v>
      </c>
      <c r="R162" s="34">
        <v>31307</v>
      </c>
      <c r="S162" s="32">
        <v>2388.7241000000004</v>
      </c>
      <c r="T162" s="34">
        <v>25997</v>
      </c>
      <c r="U162" s="32">
        <v>1983.5711000000001</v>
      </c>
      <c r="V162" s="34">
        <v>28150</v>
      </c>
      <c r="W162" s="32">
        <v>2147.8450000000003</v>
      </c>
      <c r="X162" s="34">
        <v>23171</v>
      </c>
      <c r="Y162" s="32">
        <v>1767.9473000000003</v>
      </c>
      <c r="Z162" s="34">
        <v>58913</v>
      </c>
      <c r="AA162" s="32">
        <v>4495.0619000000006</v>
      </c>
      <c r="AB162" s="34">
        <v>33891</v>
      </c>
      <c r="AC162" s="32">
        <v>2585.8833000000004</v>
      </c>
      <c r="AD162" s="34">
        <v>36538</v>
      </c>
      <c r="AE162" s="32">
        <v>2787.8494000000001</v>
      </c>
      <c r="AF162" s="34">
        <v>30940</v>
      </c>
      <c r="AG162" s="32">
        <v>2360.7220000000002</v>
      </c>
    </row>
    <row r="163" spans="1:33" x14ac:dyDescent="0.2">
      <c r="A163" s="9">
        <v>7</v>
      </c>
      <c r="B163" s="29" t="s">
        <v>183</v>
      </c>
      <c r="C163" s="27">
        <v>0.25</v>
      </c>
      <c r="D163" s="9" t="s">
        <v>361</v>
      </c>
      <c r="E163" s="61">
        <f t="shared" si="20"/>
        <v>9.2480000000000007E-2</v>
      </c>
      <c r="F163" s="42">
        <f t="shared" si="19"/>
        <v>331021</v>
      </c>
      <c r="G163" s="43">
        <f t="shared" si="19"/>
        <v>30612.055400000008</v>
      </c>
      <c r="H163" s="13">
        <f t="shared" si="18"/>
        <v>5.9680000000000004E-2</v>
      </c>
      <c r="I163" s="82">
        <f t="shared" si="22"/>
        <v>19755.333280000003</v>
      </c>
      <c r="J163" s="34">
        <v>50161</v>
      </c>
      <c r="K163" s="32">
        <v>5861.31</v>
      </c>
      <c r="L163" s="34">
        <v>39058</v>
      </c>
      <c r="M163" s="32">
        <v>4563.93</v>
      </c>
      <c r="N163" s="34">
        <v>42844</v>
      </c>
      <c r="O163" s="32">
        <v>5006.32</v>
      </c>
      <c r="P163" s="34">
        <v>24944</v>
      </c>
      <c r="Q163" s="32">
        <v>1903.2272000000003</v>
      </c>
      <c r="R163" s="34">
        <v>22837</v>
      </c>
      <c r="S163" s="32">
        <v>1742.4631000000002</v>
      </c>
      <c r="T163" s="34">
        <v>15024</v>
      </c>
      <c r="U163" s="32">
        <v>1146.3312000000001</v>
      </c>
      <c r="V163" s="34">
        <v>12060</v>
      </c>
      <c r="W163" s="32">
        <v>920.17800000000011</v>
      </c>
      <c r="X163" s="34">
        <v>13935</v>
      </c>
      <c r="Y163" s="32">
        <v>1063.2405000000001</v>
      </c>
      <c r="Z163" s="34">
        <v>33039</v>
      </c>
      <c r="AA163" s="32">
        <v>2520.8757000000001</v>
      </c>
      <c r="AB163" s="34">
        <v>26264</v>
      </c>
      <c r="AC163" s="32">
        <v>2003.9432000000002</v>
      </c>
      <c r="AD163" s="34">
        <v>25314</v>
      </c>
      <c r="AE163" s="32">
        <v>1931.4582000000003</v>
      </c>
      <c r="AF163" s="34">
        <v>25541</v>
      </c>
      <c r="AG163" s="32">
        <v>1948.7783000000002</v>
      </c>
    </row>
    <row r="164" spans="1:33" x14ac:dyDescent="0.2">
      <c r="A164" s="9">
        <v>8</v>
      </c>
      <c r="B164" s="29" t="s">
        <v>184</v>
      </c>
      <c r="C164" s="27">
        <v>1</v>
      </c>
      <c r="D164" s="9" t="s">
        <v>362</v>
      </c>
      <c r="E164" s="61">
        <f t="shared" si="20"/>
        <v>5.3379999999999997E-2</v>
      </c>
      <c r="F164" s="42">
        <f t="shared" si="19"/>
        <v>2151803</v>
      </c>
      <c r="G164" s="43">
        <f t="shared" si="19"/>
        <v>114863.25</v>
      </c>
      <c r="H164" s="13">
        <f t="shared" si="18"/>
        <v>2.0579999999999994E-2</v>
      </c>
      <c r="I164" s="82">
        <f t="shared" si="22"/>
        <v>44284.105739999985</v>
      </c>
      <c r="J164" s="34">
        <v>194835</v>
      </c>
      <c r="K164" s="32">
        <v>10400.290000000001</v>
      </c>
      <c r="L164" s="34">
        <v>167712</v>
      </c>
      <c r="M164" s="32">
        <v>8952.4699999999993</v>
      </c>
      <c r="N164" s="34">
        <v>218821</v>
      </c>
      <c r="O164" s="32">
        <v>11680.66</v>
      </c>
      <c r="P164" s="34">
        <v>180671</v>
      </c>
      <c r="Q164" s="32">
        <v>9644.2199999999993</v>
      </c>
      <c r="R164" s="34">
        <v>138943</v>
      </c>
      <c r="S164" s="32">
        <v>7416.78</v>
      </c>
      <c r="T164" s="34">
        <v>123076</v>
      </c>
      <c r="U164" s="32">
        <v>6569.8</v>
      </c>
      <c r="V164" s="34">
        <v>156326</v>
      </c>
      <c r="W164" s="32">
        <v>8344.68</v>
      </c>
      <c r="X164" s="34">
        <v>134659</v>
      </c>
      <c r="Y164" s="32">
        <v>7188.1</v>
      </c>
      <c r="Z164" s="34">
        <v>269802</v>
      </c>
      <c r="AA164" s="32">
        <v>14402.03</v>
      </c>
      <c r="AB164" s="34">
        <v>188319</v>
      </c>
      <c r="AC164" s="32">
        <v>10052.469999999999</v>
      </c>
      <c r="AD164" s="34">
        <v>196069</v>
      </c>
      <c r="AE164" s="32">
        <v>10466.16</v>
      </c>
      <c r="AF164" s="34">
        <v>182570</v>
      </c>
      <c r="AG164" s="32">
        <v>9745.59</v>
      </c>
    </row>
    <row r="165" spans="1:33" x14ac:dyDescent="0.2">
      <c r="A165" s="9">
        <v>9</v>
      </c>
      <c r="B165" s="29" t="s">
        <v>66</v>
      </c>
      <c r="C165" s="27">
        <v>0.15</v>
      </c>
      <c r="D165" s="9" t="s">
        <v>120</v>
      </c>
      <c r="E165" s="61">
        <f t="shared" si="20"/>
        <v>7.6649999999999996E-2</v>
      </c>
      <c r="F165" s="42">
        <f t="shared" si="19"/>
        <v>98427</v>
      </c>
      <c r="G165" s="43">
        <f t="shared" si="19"/>
        <v>7543.9699999999993</v>
      </c>
      <c r="H165" s="13">
        <f t="shared" si="18"/>
        <v>4.3849999999999993E-2</v>
      </c>
      <c r="I165" s="82">
        <f t="shared" si="22"/>
        <v>4316.0239499999989</v>
      </c>
      <c r="J165" s="34">
        <v>10911</v>
      </c>
      <c r="K165" s="32">
        <v>755.04</v>
      </c>
      <c r="L165" s="34">
        <v>7032</v>
      </c>
      <c r="M165" s="32">
        <v>486.61</v>
      </c>
      <c r="N165" s="34">
        <v>2557</v>
      </c>
      <c r="O165" s="32">
        <v>176.94</v>
      </c>
      <c r="P165" s="34">
        <v>4847</v>
      </c>
      <c r="Q165" s="32">
        <v>378.55</v>
      </c>
      <c r="R165" s="34">
        <v>4164</v>
      </c>
      <c r="S165" s="32">
        <v>325.20999999999998</v>
      </c>
      <c r="T165" s="34">
        <v>6692</v>
      </c>
      <c r="U165" s="32">
        <v>522.65</v>
      </c>
      <c r="V165" s="34">
        <v>10682</v>
      </c>
      <c r="W165" s="32">
        <v>834.26</v>
      </c>
      <c r="X165" s="34">
        <v>7441</v>
      </c>
      <c r="Y165" s="32">
        <v>581.14</v>
      </c>
      <c r="Z165" s="34">
        <v>17912</v>
      </c>
      <c r="AA165" s="32">
        <v>1398.93</v>
      </c>
      <c r="AB165" s="34">
        <v>8218</v>
      </c>
      <c r="AC165" s="32">
        <v>654.15</v>
      </c>
      <c r="AD165" s="34">
        <v>9638</v>
      </c>
      <c r="AE165" s="32">
        <v>767.18</v>
      </c>
      <c r="AF165" s="34">
        <v>8333</v>
      </c>
      <c r="AG165" s="32">
        <v>663.31</v>
      </c>
    </row>
    <row r="166" spans="1:33" x14ac:dyDescent="0.2">
      <c r="A166" s="9">
        <v>10</v>
      </c>
      <c r="B166" s="29" t="s">
        <v>647</v>
      </c>
      <c r="C166" s="27">
        <v>0.6</v>
      </c>
      <c r="D166" s="9" t="s">
        <v>646</v>
      </c>
      <c r="E166" s="61">
        <f t="shared" si="20"/>
        <v>5.4949999999999999E-2</v>
      </c>
      <c r="F166" s="42">
        <f t="shared" si="19"/>
        <v>676670</v>
      </c>
      <c r="G166" s="43">
        <f t="shared" si="19"/>
        <v>37183.019999999997</v>
      </c>
      <c r="H166" s="13">
        <f t="shared" si="18"/>
        <v>2.2149999999999996E-2</v>
      </c>
      <c r="I166" s="82">
        <f t="shared" si="22"/>
        <v>14988.240499999998</v>
      </c>
      <c r="J166" s="34">
        <v>97678</v>
      </c>
      <c r="K166" s="32">
        <v>5367.41</v>
      </c>
      <c r="L166" s="34">
        <v>65838</v>
      </c>
      <c r="M166" s="32">
        <v>3617.8</v>
      </c>
      <c r="N166" s="34">
        <v>105608</v>
      </c>
      <c r="O166" s="32">
        <v>5803.16</v>
      </c>
      <c r="P166" s="34">
        <v>76678</v>
      </c>
      <c r="Q166" s="32">
        <v>4213.46</v>
      </c>
      <c r="R166" s="34">
        <v>58738</v>
      </c>
      <c r="S166" s="32">
        <v>3227.65</v>
      </c>
      <c r="T166" s="34">
        <v>56128</v>
      </c>
      <c r="U166" s="32">
        <v>3084.23</v>
      </c>
      <c r="V166" s="34">
        <v>52518</v>
      </c>
      <c r="W166" s="32">
        <v>2885.86</v>
      </c>
      <c r="X166" s="34">
        <v>56418</v>
      </c>
      <c r="Y166" s="32">
        <v>3100.17</v>
      </c>
      <c r="Z166" s="34">
        <v>93808</v>
      </c>
      <c r="AA166" s="32">
        <v>5154.75</v>
      </c>
      <c r="AB166" s="34">
        <v>13258</v>
      </c>
      <c r="AC166" s="32">
        <v>728.53</v>
      </c>
      <c r="AD166" s="34">
        <v>0</v>
      </c>
      <c r="AE166" s="32">
        <v>0</v>
      </c>
      <c r="AF166" s="34">
        <v>0</v>
      </c>
      <c r="AG166" s="32">
        <v>0</v>
      </c>
    </row>
    <row r="167" spans="1:33" x14ac:dyDescent="0.2">
      <c r="A167" s="9">
        <v>11</v>
      </c>
      <c r="B167" s="29" t="s">
        <v>185</v>
      </c>
      <c r="C167" s="27">
        <v>2</v>
      </c>
      <c r="D167" s="9" t="s">
        <v>360</v>
      </c>
      <c r="E167" s="61">
        <f t="shared" si="20"/>
        <v>7.8090000000000007E-2</v>
      </c>
      <c r="F167" s="42">
        <f t="shared" si="19"/>
        <v>5000000</v>
      </c>
      <c r="G167" s="43">
        <f t="shared" si="19"/>
        <v>390453.63</v>
      </c>
      <c r="H167" s="13">
        <f t="shared" si="18"/>
        <v>4.5290000000000004E-2</v>
      </c>
      <c r="I167" s="82">
        <f t="shared" si="22"/>
        <v>226450.00000000003</v>
      </c>
      <c r="J167" s="34">
        <v>328429</v>
      </c>
      <c r="K167" s="32">
        <v>26336.939999999995</v>
      </c>
      <c r="L167" s="34">
        <v>511060</v>
      </c>
      <c r="M167" s="32">
        <v>44434.630000000005</v>
      </c>
      <c r="N167" s="34">
        <v>518147</v>
      </c>
      <c r="O167" s="32">
        <v>41560.86</v>
      </c>
      <c r="P167" s="34">
        <v>436796</v>
      </c>
      <c r="Q167" s="32">
        <v>33043.909999999996</v>
      </c>
      <c r="R167" s="34">
        <v>302626</v>
      </c>
      <c r="S167" s="32">
        <v>23147.370000000003</v>
      </c>
      <c r="T167" s="34">
        <v>310978</v>
      </c>
      <c r="U167" s="32">
        <v>23457.4</v>
      </c>
      <c r="V167" s="34">
        <v>332688</v>
      </c>
      <c r="W167" s="32">
        <v>25311.9</v>
      </c>
      <c r="X167" s="34">
        <v>319492</v>
      </c>
      <c r="Y167" s="32">
        <v>24275.460000000003</v>
      </c>
      <c r="Z167" s="34">
        <v>618574</v>
      </c>
      <c r="AA167" s="32">
        <v>47742.630000000005</v>
      </c>
      <c r="AB167" s="34">
        <v>468546</v>
      </c>
      <c r="AC167" s="32">
        <v>35491.61</v>
      </c>
      <c r="AD167" s="34">
        <v>495080</v>
      </c>
      <c r="AE167" s="32">
        <v>38125.78</v>
      </c>
      <c r="AF167" s="34">
        <v>357584</v>
      </c>
      <c r="AG167" s="32">
        <v>27525.14</v>
      </c>
    </row>
    <row r="168" spans="1:33" x14ac:dyDescent="0.2">
      <c r="A168" s="9">
        <v>12</v>
      </c>
      <c r="B168" s="29" t="s">
        <v>186</v>
      </c>
      <c r="C168" s="27">
        <v>0.25</v>
      </c>
      <c r="D168" s="9" t="s">
        <v>360</v>
      </c>
      <c r="E168" s="61">
        <f t="shared" si="20"/>
        <v>8.7050000000000002E-2</v>
      </c>
      <c r="F168" s="42">
        <f t="shared" si="19"/>
        <v>312057</v>
      </c>
      <c r="G168" s="43">
        <f t="shared" si="19"/>
        <v>27165.738700000005</v>
      </c>
      <c r="H168" s="13">
        <f t="shared" si="18"/>
        <v>5.425E-2</v>
      </c>
      <c r="I168" s="82">
        <f t="shared" si="22"/>
        <v>16929.092250000002</v>
      </c>
      <c r="J168" s="34">
        <v>27207</v>
      </c>
      <c r="K168" s="32">
        <v>3179.14</v>
      </c>
      <c r="L168" s="34">
        <v>25989</v>
      </c>
      <c r="M168" s="32">
        <v>3036.81</v>
      </c>
      <c r="N168" s="34">
        <v>29561</v>
      </c>
      <c r="O168" s="32">
        <v>3454.2</v>
      </c>
      <c r="P168" s="34">
        <v>26451</v>
      </c>
      <c r="Q168" s="32">
        <v>2018.21</v>
      </c>
      <c r="R168" s="34">
        <v>20768</v>
      </c>
      <c r="S168" s="32">
        <v>1584.5984000000001</v>
      </c>
      <c r="T168" s="34">
        <v>18156</v>
      </c>
      <c r="U168" s="32">
        <v>1385.3028000000002</v>
      </c>
      <c r="V168" s="34">
        <v>21642</v>
      </c>
      <c r="W168" s="32">
        <v>1651.2846000000002</v>
      </c>
      <c r="X168" s="34">
        <v>18373</v>
      </c>
      <c r="Y168" s="32">
        <v>1401.8599000000002</v>
      </c>
      <c r="Z168" s="34">
        <v>41542</v>
      </c>
      <c r="AA168" s="32">
        <v>3169.6546000000003</v>
      </c>
      <c r="AB168" s="34">
        <v>26933</v>
      </c>
      <c r="AC168" s="32">
        <v>2054.9879000000001</v>
      </c>
      <c r="AD168" s="34">
        <v>26623</v>
      </c>
      <c r="AE168" s="32">
        <v>2031.3349000000003</v>
      </c>
      <c r="AF168" s="34">
        <v>28812</v>
      </c>
      <c r="AG168" s="32">
        <v>2198.3556000000003</v>
      </c>
    </row>
    <row r="169" spans="1:33" x14ac:dyDescent="0.2">
      <c r="A169" s="9">
        <v>13</v>
      </c>
      <c r="B169" s="29" t="s">
        <v>187</v>
      </c>
      <c r="C169" s="27">
        <v>0.25</v>
      </c>
      <c r="D169" s="9" t="s">
        <v>360</v>
      </c>
      <c r="E169" s="61">
        <f t="shared" si="20"/>
        <v>9.0289999999999995E-2</v>
      </c>
      <c r="F169" s="42">
        <f t="shared" si="19"/>
        <v>355372</v>
      </c>
      <c r="G169" s="43">
        <f t="shared" si="19"/>
        <v>32087.810500000003</v>
      </c>
      <c r="H169" s="13">
        <f t="shared" si="18"/>
        <v>5.7489999999999992E-2</v>
      </c>
      <c r="I169" s="82">
        <f t="shared" si="22"/>
        <v>20430.336279999996</v>
      </c>
      <c r="J169" s="34">
        <v>37289</v>
      </c>
      <c r="K169" s="32">
        <v>4357.22</v>
      </c>
      <c r="L169" s="34">
        <v>39247</v>
      </c>
      <c r="M169" s="32">
        <v>4586.01</v>
      </c>
      <c r="N169" s="34">
        <v>46101</v>
      </c>
      <c r="O169" s="32">
        <v>5386.9</v>
      </c>
      <c r="P169" s="34">
        <v>28551</v>
      </c>
      <c r="Q169" s="32">
        <v>2178.4413000000004</v>
      </c>
      <c r="R169" s="34">
        <v>20413</v>
      </c>
      <c r="S169" s="32">
        <v>1557.5119000000002</v>
      </c>
      <c r="T169" s="34">
        <v>19110</v>
      </c>
      <c r="U169" s="32">
        <v>1458.0930000000001</v>
      </c>
      <c r="V169" s="34">
        <v>19969</v>
      </c>
      <c r="W169" s="32">
        <v>1523.6347000000001</v>
      </c>
      <c r="X169" s="34">
        <v>15714</v>
      </c>
      <c r="Y169" s="32">
        <v>1198.9782</v>
      </c>
      <c r="Z169" s="34">
        <v>47060</v>
      </c>
      <c r="AA169" s="32">
        <v>3590.6780000000003</v>
      </c>
      <c r="AB169" s="34">
        <v>30418</v>
      </c>
      <c r="AC169" s="32">
        <v>2320.8934000000004</v>
      </c>
      <c r="AD169" s="34">
        <v>26415</v>
      </c>
      <c r="AE169" s="32">
        <v>2015.4645000000003</v>
      </c>
      <c r="AF169" s="34">
        <v>25085</v>
      </c>
      <c r="AG169" s="32">
        <v>1913.9855000000002</v>
      </c>
    </row>
    <row r="170" spans="1:33" x14ac:dyDescent="0.2">
      <c r="A170" s="9">
        <v>14</v>
      </c>
      <c r="B170" s="29" t="s">
        <v>188</v>
      </c>
      <c r="C170" s="27">
        <v>0.245</v>
      </c>
      <c r="D170" s="9" t="s">
        <v>360</v>
      </c>
      <c r="E170" s="61">
        <f t="shared" si="20"/>
        <v>7.6300000000000007E-2</v>
      </c>
      <c r="F170" s="42">
        <f t="shared" si="19"/>
        <v>250227</v>
      </c>
      <c r="G170" s="43">
        <f t="shared" si="19"/>
        <v>19092.321200000002</v>
      </c>
      <c r="H170" s="13">
        <f t="shared" si="18"/>
        <v>4.3500000000000004E-2</v>
      </c>
      <c r="I170" s="82">
        <f t="shared" si="22"/>
        <v>10884.874500000002</v>
      </c>
      <c r="J170" s="34">
        <v>1692</v>
      </c>
      <c r="K170" s="32">
        <v>129.1</v>
      </c>
      <c r="L170" s="34">
        <v>18568</v>
      </c>
      <c r="M170" s="32">
        <v>1416.74</v>
      </c>
      <c r="N170" s="34">
        <v>27743</v>
      </c>
      <c r="O170" s="32">
        <v>2116.79</v>
      </c>
      <c r="P170" s="34">
        <v>29309</v>
      </c>
      <c r="Q170" s="32">
        <v>2236.2767000000003</v>
      </c>
      <c r="R170" s="34">
        <v>24932</v>
      </c>
      <c r="S170" s="32">
        <v>1902.3116000000002</v>
      </c>
      <c r="T170" s="34">
        <v>16478</v>
      </c>
      <c r="U170" s="32">
        <v>1257.2714000000001</v>
      </c>
      <c r="V170" s="34">
        <v>25173</v>
      </c>
      <c r="W170" s="32">
        <v>1920.6999000000001</v>
      </c>
      <c r="X170" s="34">
        <v>12304</v>
      </c>
      <c r="Y170" s="32">
        <v>938.79520000000014</v>
      </c>
      <c r="Z170" s="34">
        <v>41044</v>
      </c>
      <c r="AA170" s="32">
        <v>3131.6572000000001</v>
      </c>
      <c r="AB170" s="34">
        <v>28218</v>
      </c>
      <c r="AC170" s="32">
        <v>2153.0334000000003</v>
      </c>
      <c r="AD170" s="34">
        <v>22640</v>
      </c>
      <c r="AE170" s="32">
        <v>1727.4320000000002</v>
      </c>
      <c r="AF170" s="34">
        <v>2126</v>
      </c>
      <c r="AG170" s="32">
        <v>162.21380000000002</v>
      </c>
    </row>
    <row r="171" spans="1:33" x14ac:dyDescent="0.2">
      <c r="A171" s="9">
        <v>15</v>
      </c>
      <c r="B171" s="29" t="s">
        <v>189</v>
      </c>
      <c r="C171" s="27">
        <v>0.22500000000000001</v>
      </c>
      <c r="D171" s="9" t="s">
        <v>363</v>
      </c>
      <c r="E171" s="61">
        <f t="shared" si="20"/>
        <v>9.3909999999999993E-2</v>
      </c>
      <c r="F171" s="42">
        <f t="shared" si="19"/>
        <v>299585</v>
      </c>
      <c r="G171" s="43">
        <f t="shared" si="19"/>
        <v>28134.57</v>
      </c>
      <c r="H171" s="13">
        <f t="shared" si="18"/>
        <v>6.1109999999999991E-2</v>
      </c>
      <c r="I171" s="82">
        <f t="shared" si="22"/>
        <v>18307.639349999998</v>
      </c>
      <c r="J171" s="34">
        <v>21973</v>
      </c>
      <c r="K171" s="32">
        <v>2567.5500000000002</v>
      </c>
      <c r="L171" s="34">
        <v>19414</v>
      </c>
      <c r="M171" s="32">
        <v>2268.5300000000002</v>
      </c>
      <c r="N171" s="34">
        <v>33528</v>
      </c>
      <c r="O171" s="32">
        <v>3917.75</v>
      </c>
      <c r="P171" s="34">
        <v>30311</v>
      </c>
      <c r="Q171" s="32">
        <v>2573.2600000000002</v>
      </c>
      <c r="R171" s="34">
        <v>21636</v>
      </c>
      <c r="S171" s="32">
        <v>1750.55</v>
      </c>
      <c r="T171" s="34">
        <v>21501</v>
      </c>
      <c r="U171" s="32">
        <v>1834.75</v>
      </c>
      <c r="V171" s="34">
        <v>22039</v>
      </c>
      <c r="W171" s="32">
        <v>1906.3400000000001</v>
      </c>
      <c r="X171" s="34">
        <v>17941</v>
      </c>
      <c r="Y171" s="32">
        <v>1566.9</v>
      </c>
      <c r="Z171" s="34">
        <v>30542</v>
      </c>
      <c r="AA171" s="32">
        <v>2679.75</v>
      </c>
      <c r="AB171" s="34">
        <v>21343</v>
      </c>
      <c r="AC171" s="32">
        <v>1835.5099999999998</v>
      </c>
      <c r="AD171" s="34">
        <v>26533</v>
      </c>
      <c r="AE171" s="32">
        <v>2336.8900000000003</v>
      </c>
      <c r="AF171" s="34">
        <v>32824</v>
      </c>
      <c r="AG171" s="32">
        <v>2896.79</v>
      </c>
    </row>
    <row r="172" spans="1:33" x14ac:dyDescent="0.2">
      <c r="A172" s="9">
        <v>16</v>
      </c>
      <c r="B172" s="29" t="s">
        <v>190</v>
      </c>
      <c r="C172" s="27">
        <v>0.22500000000000001</v>
      </c>
      <c r="D172" s="9" t="s">
        <v>363</v>
      </c>
      <c r="E172" s="61">
        <f t="shared" si="20"/>
        <v>9.5329999999999998E-2</v>
      </c>
      <c r="F172" s="42">
        <f t="shared" si="19"/>
        <v>289226</v>
      </c>
      <c r="G172" s="43">
        <f t="shared" si="19"/>
        <v>27571.439999999999</v>
      </c>
      <c r="H172" s="13">
        <f t="shared" si="18"/>
        <v>6.2530000000000002E-2</v>
      </c>
      <c r="I172" s="82">
        <f t="shared" si="22"/>
        <v>18085.301780000002</v>
      </c>
      <c r="J172" s="34">
        <v>30109</v>
      </c>
      <c r="K172" s="32">
        <v>3518.24</v>
      </c>
      <c r="L172" s="34">
        <v>26757</v>
      </c>
      <c r="M172" s="32">
        <v>3126.56</v>
      </c>
      <c r="N172" s="34">
        <v>32506</v>
      </c>
      <c r="O172" s="32">
        <v>3798.33</v>
      </c>
      <c r="P172" s="34">
        <v>28865</v>
      </c>
      <c r="Q172" s="32">
        <v>2432.23</v>
      </c>
      <c r="R172" s="34">
        <v>19634</v>
      </c>
      <c r="S172" s="32">
        <v>1606.67</v>
      </c>
      <c r="T172" s="34">
        <v>17785</v>
      </c>
      <c r="U172" s="32">
        <v>1511.41</v>
      </c>
      <c r="V172" s="34">
        <v>17696</v>
      </c>
      <c r="W172" s="32">
        <v>1522.37</v>
      </c>
      <c r="X172" s="34">
        <v>15412</v>
      </c>
      <c r="Y172" s="32">
        <v>1334.83</v>
      </c>
      <c r="Z172" s="34">
        <v>25645</v>
      </c>
      <c r="AA172" s="32">
        <v>2193.1600000000003</v>
      </c>
      <c r="AB172" s="34">
        <v>19180</v>
      </c>
      <c r="AC172" s="32">
        <v>1637.09</v>
      </c>
      <c r="AD172" s="34">
        <v>24070</v>
      </c>
      <c r="AE172" s="32">
        <v>2106.2999999999997</v>
      </c>
      <c r="AF172" s="34">
        <v>31567</v>
      </c>
      <c r="AG172" s="32">
        <v>2784.25</v>
      </c>
    </row>
    <row r="173" spans="1:33" x14ac:dyDescent="0.2">
      <c r="A173" s="9">
        <v>17</v>
      </c>
      <c r="B173" s="29" t="s">
        <v>191</v>
      </c>
      <c r="C173" s="27">
        <v>0.22500000000000001</v>
      </c>
      <c r="D173" s="9" t="s">
        <v>364</v>
      </c>
      <c r="E173" s="61">
        <f t="shared" si="20"/>
        <v>9.5250000000000001E-2</v>
      </c>
      <c r="F173" s="42">
        <f t="shared" si="19"/>
        <v>331671</v>
      </c>
      <c r="G173" s="43">
        <f t="shared" si="19"/>
        <v>31592.499999999996</v>
      </c>
      <c r="H173" s="13">
        <f t="shared" si="18"/>
        <v>6.2449999999999999E-2</v>
      </c>
      <c r="I173" s="82">
        <f t="shared" si="22"/>
        <v>20712.853950000001</v>
      </c>
      <c r="J173" s="34">
        <v>31618</v>
      </c>
      <c r="K173" s="32">
        <v>3694.56</v>
      </c>
      <c r="L173" s="34">
        <v>29537</v>
      </c>
      <c r="M173" s="32">
        <v>3451.4</v>
      </c>
      <c r="N173" s="34">
        <v>35952</v>
      </c>
      <c r="O173" s="32">
        <v>4200.99</v>
      </c>
      <c r="P173" s="34">
        <v>31744</v>
      </c>
      <c r="Q173" s="32">
        <v>2675.62</v>
      </c>
      <c r="R173" s="34">
        <v>22810</v>
      </c>
      <c r="S173" s="32">
        <v>1860.51</v>
      </c>
      <c r="T173" s="34">
        <v>22244</v>
      </c>
      <c r="U173" s="32">
        <v>1885.8600000000001</v>
      </c>
      <c r="V173" s="34">
        <v>24036</v>
      </c>
      <c r="W173" s="32">
        <v>2088.3000000000002</v>
      </c>
      <c r="X173" s="34">
        <v>19539</v>
      </c>
      <c r="Y173" s="32">
        <v>1721.9199999999996</v>
      </c>
      <c r="Z173" s="34">
        <v>33794</v>
      </c>
      <c r="AA173" s="32">
        <v>2985.46</v>
      </c>
      <c r="AB173" s="34">
        <v>19402</v>
      </c>
      <c r="AC173" s="32">
        <v>1632.29</v>
      </c>
      <c r="AD173" s="34">
        <v>28307</v>
      </c>
      <c r="AE173" s="32">
        <v>2504.1</v>
      </c>
      <c r="AF173" s="34">
        <v>32688</v>
      </c>
      <c r="AG173" s="32">
        <v>2891.4900000000002</v>
      </c>
    </row>
    <row r="174" spans="1:33" x14ac:dyDescent="0.2">
      <c r="A174" s="9">
        <v>18</v>
      </c>
      <c r="B174" s="29" t="s">
        <v>192</v>
      </c>
      <c r="C174" s="27">
        <v>0.22500000000000001</v>
      </c>
      <c r="D174" s="9" t="s">
        <v>364</v>
      </c>
      <c r="E174" s="61">
        <f t="shared" si="20"/>
        <v>9.4359999999999999E-2</v>
      </c>
      <c r="F174" s="42">
        <f t="shared" si="19"/>
        <v>327946</v>
      </c>
      <c r="G174" s="43">
        <f t="shared" si="19"/>
        <v>30944.75</v>
      </c>
      <c r="H174" s="13">
        <f t="shared" si="18"/>
        <v>6.1559999999999997E-2</v>
      </c>
      <c r="I174" s="82">
        <f t="shared" si="22"/>
        <v>20188.355759999999</v>
      </c>
      <c r="J174" s="34">
        <v>31106</v>
      </c>
      <c r="K174" s="32">
        <v>3634.74</v>
      </c>
      <c r="L174" s="34">
        <v>17825</v>
      </c>
      <c r="M174" s="32">
        <v>2082.85</v>
      </c>
      <c r="N174" s="34">
        <v>37025</v>
      </c>
      <c r="O174" s="32">
        <v>4326.37</v>
      </c>
      <c r="P174" s="34">
        <v>32801</v>
      </c>
      <c r="Q174" s="32">
        <v>2785.46</v>
      </c>
      <c r="R174" s="34">
        <v>23277</v>
      </c>
      <c r="S174" s="32">
        <v>1885.5700000000002</v>
      </c>
      <c r="T174" s="34">
        <v>23997</v>
      </c>
      <c r="U174" s="32">
        <v>2036.3300000000002</v>
      </c>
      <c r="V174" s="34">
        <v>24497</v>
      </c>
      <c r="W174" s="32">
        <v>2131.41</v>
      </c>
      <c r="X174" s="34">
        <v>20285</v>
      </c>
      <c r="Y174" s="32">
        <v>1791.8600000000001</v>
      </c>
      <c r="Z174" s="34">
        <v>31833</v>
      </c>
      <c r="AA174" s="32">
        <v>2808.25</v>
      </c>
      <c r="AB174" s="34">
        <v>25309</v>
      </c>
      <c r="AC174" s="32">
        <v>2154.23</v>
      </c>
      <c r="AD174" s="34">
        <v>30053</v>
      </c>
      <c r="AE174" s="32">
        <v>2657.9</v>
      </c>
      <c r="AF174" s="34">
        <v>29938</v>
      </c>
      <c r="AG174" s="32">
        <v>2649.78</v>
      </c>
    </row>
    <row r="175" spans="1:33" x14ac:dyDescent="0.2">
      <c r="A175" s="9">
        <v>19</v>
      </c>
      <c r="B175" s="29" t="s">
        <v>118</v>
      </c>
      <c r="C175" s="27">
        <v>0.25</v>
      </c>
      <c r="D175" s="9" t="s">
        <v>365</v>
      </c>
      <c r="E175" s="61">
        <f t="shared" si="20"/>
        <v>8.8730000000000003E-2</v>
      </c>
      <c r="F175" s="42">
        <f t="shared" si="19"/>
        <v>195118</v>
      </c>
      <c r="G175" s="43">
        <f t="shared" si="19"/>
        <v>17312.105599999999</v>
      </c>
      <c r="H175" s="13">
        <f t="shared" si="18"/>
        <v>5.5930000000000001E-2</v>
      </c>
      <c r="I175" s="82">
        <f t="shared" si="22"/>
        <v>10912.94974</v>
      </c>
      <c r="J175" s="34">
        <v>22793</v>
      </c>
      <c r="K175" s="32">
        <v>2663.36</v>
      </c>
      <c r="L175" s="34">
        <v>13195</v>
      </c>
      <c r="M175" s="32">
        <v>1541.84</v>
      </c>
      <c r="N175" s="34">
        <v>25274</v>
      </c>
      <c r="O175" s="32">
        <v>2953.27</v>
      </c>
      <c r="P175" s="34">
        <v>17577</v>
      </c>
      <c r="Q175" s="32">
        <v>1281.5500000000002</v>
      </c>
      <c r="R175" s="34">
        <v>12867</v>
      </c>
      <c r="S175" s="32">
        <v>981.75</v>
      </c>
      <c r="T175" s="34">
        <v>11619</v>
      </c>
      <c r="U175" s="32">
        <v>886.52970000000005</v>
      </c>
      <c r="V175" s="34">
        <v>9748</v>
      </c>
      <c r="W175" s="32">
        <v>743.77240000000006</v>
      </c>
      <c r="X175" s="34">
        <v>9960</v>
      </c>
      <c r="Y175" s="32">
        <v>759.94800000000009</v>
      </c>
      <c r="Z175" s="34">
        <v>13996</v>
      </c>
      <c r="AA175" s="32">
        <v>1067.8948</v>
      </c>
      <c r="AB175" s="34">
        <v>13286</v>
      </c>
      <c r="AC175" s="32">
        <v>1013.7218000000001</v>
      </c>
      <c r="AD175" s="34">
        <v>18391</v>
      </c>
      <c r="AE175" s="32">
        <v>1403.2333000000001</v>
      </c>
      <c r="AF175" s="34">
        <v>26412</v>
      </c>
      <c r="AG175" s="32">
        <v>2015.2356000000002</v>
      </c>
    </row>
    <row r="176" spans="1:33" x14ac:dyDescent="0.2">
      <c r="A176" s="9">
        <v>20</v>
      </c>
      <c r="B176" s="29" t="s">
        <v>117</v>
      </c>
      <c r="C176" s="27">
        <v>0.25</v>
      </c>
      <c r="D176" s="9" t="s">
        <v>366</v>
      </c>
      <c r="E176" s="61">
        <f t="shared" si="20"/>
        <v>8.8510000000000005E-2</v>
      </c>
      <c r="F176" s="42">
        <f t="shared" si="19"/>
        <v>180182</v>
      </c>
      <c r="G176" s="43">
        <f t="shared" si="19"/>
        <v>15947.161200000002</v>
      </c>
      <c r="H176" s="13">
        <f t="shared" si="18"/>
        <v>5.5710000000000003E-2</v>
      </c>
      <c r="I176" s="82">
        <f t="shared" si="22"/>
        <v>10037.93922</v>
      </c>
      <c r="J176" s="34">
        <v>21071</v>
      </c>
      <c r="K176" s="32">
        <v>2462.15</v>
      </c>
      <c r="L176" s="34">
        <v>11849</v>
      </c>
      <c r="M176" s="32">
        <v>1384.56</v>
      </c>
      <c r="N176" s="34">
        <v>23181</v>
      </c>
      <c r="O176" s="32">
        <v>2708.7</v>
      </c>
      <c r="P176" s="34">
        <v>17152</v>
      </c>
      <c r="Q176" s="32">
        <v>1233.0700000000002</v>
      </c>
      <c r="R176" s="34">
        <v>11405</v>
      </c>
      <c r="S176" s="32">
        <v>870.2</v>
      </c>
      <c r="T176" s="34">
        <v>10443</v>
      </c>
      <c r="U176" s="32">
        <v>796.80090000000007</v>
      </c>
      <c r="V176" s="34">
        <v>8750</v>
      </c>
      <c r="W176" s="32">
        <v>667.62500000000011</v>
      </c>
      <c r="X176" s="34">
        <v>9312</v>
      </c>
      <c r="Y176" s="32">
        <v>710.50560000000007</v>
      </c>
      <c r="Z176" s="34">
        <v>12642</v>
      </c>
      <c r="AA176" s="32">
        <v>964.58460000000014</v>
      </c>
      <c r="AB176" s="34">
        <v>13041</v>
      </c>
      <c r="AC176" s="32">
        <v>995.02830000000006</v>
      </c>
      <c r="AD176" s="34">
        <v>17327</v>
      </c>
      <c r="AE176" s="32">
        <v>1322.0501000000002</v>
      </c>
      <c r="AF176" s="34">
        <v>24009</v>
      </c>
      <c r="AG176" s="32">
        <v>1831.8867000000002</v>
      </c>
    </row>
    <row r="177" spans="1:33" x14ac:dyDescent="0.2">
      <c r="A177" s="9">
        <v>21</v>
      </c>
      <c r="B177" s="29" t="s">
        <v>8</v>
      </c>
      <c r="C177" s="27">
        <v>0.8</v>
      </c>
      <c r="D177" s="9" t="s">
        <v>367</v>
      </c>
      <c r="E177" s="61">
        <f t="shared" si="20"/>
        <v>8.2919999999999994E-2</v>
      </c>
      <c r="F177" s="42">
        <f t="shared" si="19"/>
        <v>2407674</v>
      </c>
      <c r="G177" s="43">
        <f t="shared" si="19"/>
        <v>199647.7</v>
      </c>
      <c r="H177" s="13">
        <f t="shared" ref="H177:H211" si="23">E177-$C$361</f>
        <v>5.0119999999999991E-2</v>
      </c>
      <c r="I177" s="82">
        <f t="shared" si="22"/>
        <v>120672.62087999997</v>
      </c>
      <c r="J177" s="34">
        <v>242310</v>
      </c>
      <c r="K177" s="32">
        <v>20391.350000000002</v>
      </c>
      <c r="L177" s="34">
        <v>229912</v>
      </c>
      <c r="M177" s="32">
        <v>19330.039999999997</v>
      </c>
      <c r="N177" s="34">
        <v>241824</v>
      </c>
      <c r="O177" s="32">
        <v>20146.569999999996</v>
      </c>
      <c r="P177" s="34">
        <v>194507</v>
      </c>
      <c r="Q177" s="32">
        <v>15982.86</v>
      </c>
      <c r="R177" s="34">
        <v>152586</v>
      </c>
      <c r="S177" s="32">
        <v>12230.869999999999</v>
      </c>
      <c r="T177" s="34">
        <v>138003</v>
      </c>
      <c r="U177" s="32">
        <v>11478.78</v>
      </c>
      <c r="V177" s="34">
        <v>147142</v>
      </c>
      <c r="W177" s="32">
        <v>11890.519999999999</v>
      </c>
      <c r="X177" s="34">
        <v>149869</v>
      </c>
      <c r="Y177" s="32">
        <v>12215.04</v>
      </c>
      <c r="Z177" s="34">
        <v>267730</v>
      </c>
      <c r="AA177" s="32">
        <v>22567.13</v>
      </c>
      <c r="AB177" s="34">
        <v>204743</v>
      </c>
      <c r="AC177" s="32">
        <v>17057.599999999999</v>
      </c>
      <c r="AD177" s="34">
        <v>205683</v>
      </c>
      <c r="AE177" s="32">
        <v>16956.830000000002</v>
      </c>
      <c r="AF177" s="34">
        <v>233365</v>
      </c>
      <c r="AG177" s="32">
        <v>19400.11</v>
      </c>
    </row>
    <row r="178" spans="1:33" x14ac:dyDescent="0.2">
      <c r="A178" s="9">
        <v>22</v>
      </c>
      <c r="B178" s="29" t="s">
        <v>70</v>
      </c>
      <c r="C178" s="27">
        <v>1.8</v>
      </c>
      <c r="D178" s="9" t="s">
        <v>368</v>
      </c>
      <c r="E178" s="61">
        <f t="shared" si="20"/>
        <v>7.5819999999999999E-2</v>
      </c>
      <c r="F178" s="42">
        <f t="shared" si="19"/>
        <v>3374069</v>
      </c>
      <c r="G178" s="43">
        <f t="shared" si="19"/>
        <v>255823.24</v>
      </c>
      <c r="H178" s="13">
        <f t="shared" si="23"/>
        <v>4.3019999999999996E-2</v>
      </c>
      <c r="I178" s="82">
        <f t="shared" si="22"/>
        <v>145152.44837999999</v>
      </c>
      <c r="J178" s="34">
        <v>330640</v>
      </c>
      <c r="K178" s="32">
        <v>22880.29</v>
      </c>
      <c r="L178" s="34">
        <v>330448</v>
      </c>
      <c r="M178" s="32">
        <v>22867</v>
      </c>
      <c r="N178" s="34">
        <v>350587</v>
      </c>
      <c r="O178" s="32">
        <v>24260.62</v>
      </c>
      <c r="P178" s="34">
        <v>317303</v>
      </c>
      <c r="Q178" s="32">
        <v>24781.360000000001</v>
      </c>
      <c r="R178" s="34">
        <v>222042</v>
      </c>
      <c r="S178" s="32">
        <v>17341.48</v>
      </c>
      <c r="T178" s="34">
        <v>215328</v>
      </c>
      <c r="U178" s="32">
        <v>16817.12</v>
      </c>
      <c r="V178" s="34">
        <v>212474</v>
      </c>
      <c r="W178" s="32">
        <v>16594.22</v>
      </c>
      <c r="X178" s="34">
        <v>215204</v>
      </c>
      <c r="Y178" s="32">
        <v>16807.43</v>
      </c>
      <c r="Z178" s="34">
        <v>305137</v>
      </c>
      <c r="AA178" s="32">
        <v>23831.200000000001</v>
      </c>
      <c r="AB178" s="34">
        <v>226326</v>
      </c>
      <c r="AC178" s="32">
        <v>18015.55</v>
      </c>
      <c r="AD178" s="34">
        <v>293419</v>
      </c>
      <c r="AE178" s="32">
        <v>23356.15</v>
      </c>
      <c r="AF178" s="34">
        <v>355161</v>
      </c>
      <c r="AG178" s="32">
        <v>28270.82</v>
      </c>
    </row>
    <row r="179" spans="1:33" x14ac:dyDescent="0.2">
      <c r="A179" s="9">
        <v>23</v>
      </c>
      <c r="B179" s="29" t="s">
        <v>71</v>
      </c>
      <c r="C179" s="27">
        <v>1.8</v>
      </c>
      <c r="D179" s="9" t="s">
        <v>368</v>
      </c>
      <c r="E179" s="61">
        <f t="shared" si="20"/>
        <v>7.5859999999999997E-2</v>
      </c>
      <c r="F179" s="42">
        <f t="shared" si="19"/>
        <v>3494070</v>
      </c>
      <c r="G179" s="43">
        <f t="shared" si="19"/>
        <v>265043.68999999994</v>
      </c>
      <c r="H179" s="13">
        <f t="shared" si="23"/>
        <v>4.3059999999999994E-2</v>
      </c>
      <c r="I179" s="82">
        <f t="shared" si="22"/>
        <v>150454.65419999999</v>
      </c>
      <c r="J179" s="34">
        <v>353353</v>
      </c>
      <c r="K179" s="32">
        <v>24452.03</v>
      </c>
      <c r="L179" s="34">
        <v>342053</v>
      </c>
      <c r="M179" s="32">
        <v>23670.07</v>
      </c>
      <c r="N179" s="34">
        <v>340155</v>
      </c>
      <c r="O179" s="32">
        <v>23538.73</v>
      </c>
      <c r="P179" s="34">
        <v>323243</v>
      </c>
      <c r="Q179" s="32">
        <v>25245.279999999999</v>
      </c>
      <c r="R179" s="34">
        <v>221483</v>
      </c>
      <c r="S179" s="32">
        <v>17297.82</v>
      </c>
      <c r="T179" s="34">
        <v>226698</v>
      </c>
      <c r="U179" s="32">
        <v>17705.11</v>
      </c>
      <c r="V179" s="34">
        <v>222993</v>
      </c>
      <c r="W179" s="32">
        <v>17415.75</v>
      </c>
      <c r="X179" s="34">
        <v>217402</v>
      </c>
      <c r="Y179" s="32">
        <v>16979.099999999999</v>
      </c>
      <c r="Z179" s="34">
        <v>331155</v>
      </c>
      <c r="AA179" s="32">
        <v>25863.21</v>
      </c>
      <c r="AB179" s="34">
        <v>236749</v>
      </c>
      <c r="AC179" s="32">
        <v>18845.22</v>
      </c>
      <c r="AD179" s="34">
        <v>303499</v>
      </c>
      <c r="AE179" s="32">
        <v>24158.52</v>
      </c>
      <c r="AF179" s="34">
        <v>375287</v>
      </c>
      <c r="AG179" s="32">
        <v>29872.85</v>
      </c>
    </row>
    <row r="180" spans="1:33" x14ac:dyDescent="0.2">
      <c r="A180" s="9">
        <v>24</v>
      </c>
      <c r="B180" s="29" t="s">
        <v>72</v>
      </c>
      <c r="C180" s="27">
        <v>1.8</v>
      </c>
      <c r="D180" s="9" t="s">
        <v>368</v>
      </c>
      <c r="E180" s="61">
        <f t="shared" si="20"/>
        <v>7.5870000000000007E-2</v>
      </c>
      <c r="F180" s="42">
        <f t="shared" si="19"/>
        <v>3595171</v>
      </c>
      <c r="G180" s="43">
        <f t="shared" si="19"/>
        <v>272750.03999999998</v>
      </c>
      <c r="H180" s="13">
        <f t="shared" si="23"/>
        <v>4.3070000000000004E-2</v>
      </c>
      <c r="I180" s="82">
        <f t="shared" si="22"/>
        <v>154844.01497000002</v>
      </c>
      <c r="J180" s="34">
        <v>360341</v>
      </c>
      <c r="K180" s="32">
        <v>24935.599999999999</v>
      </c>
      <c r="L180" s="34">
        <v>349978</v>
      </c>
      <c r="M180" s="32">
        <v>24218.48</v>
      </c>
      <c r="N180" s="34">
        <v>354555</v>
      </c>
      <c r="O180" s="32">
        <v>24535.21</v>
      </c>
      <c r="P180" s="34">
        <v>334173</v>
      </c>
      <c r="Q180" s="32">
        <v>26098.91</v>
      </c>
      <c r="R180" s="34">
        <v>225311</v>
      </c>
      <c r="S180" s="32">
        <v>17596.79</v>
      </c>
      <c r="T180" s="34">
        <v>231786</v>
      </c>
      <c r="U180" s="32">
        <v>18102.490000000002</v>
      </c>
      <c r="V180" s="34">
        <v>230671</v>
      </c>
      <c r="W180" s="32">
        <v>18015.41</v>
      </c>
      <c r="X180" s="34">
        <v>211404</v>
      </c>
      <c r="Y180" s="32">
        <v>16510.650000000001</v>
      </c>
      <c r="Z180" s="34">
        <v>333920</v>
      </c>
      <c r="AA180" s="32">
        <v>26079.15</v>
      </c>
      <c r="AB180" s="34">
        <v>248897</v>
      </c>
      <c r="AC180" s="32">
        <v>19812.2</v>
      </c>
      <c r="AD180" s="34">
        <v>323508</v>
      </c>
      <c r="AE180" s="32">
        <v>25751.24</v>
      </c>
      <c r="AF180" s="34">
        <v>390627</v>
      </c>
      <c r="AG180" s="32">
        <v>31093.91</v>
      </c>
    </row>
    <row r="181" spans="1:33" x14ac:dyDescent="0.2">
      <c r="A181" s="9">
        <v>25</v>
      </c>
      <c r="B181" s="29" t="s">
        <v>73</v>
      </c>
      <c r="C181" s="27">
        <v>1.8</v>
      </c>
      <c r="D181" s="9" t="s">
        <v>368</v>
      </c>
      <c r="E181" s="61">
        <f t="shared" si="20"/>
        <v>7.5789999999999996E-2</v>
      </c>
      <c r="F181" s="42">
        <f t="shared" si="19"/>
        <v>3333020</v>
      </c>
      <c r="G181" s="43">
        <f t="shared" si="19"/>
        <v>252619.44000000003</v>
      </c>
      <c r="H181" s="13">
        <f t="shared" si="23"/>
        <v>4.2989999999999993E-2</v>
      </c>
      <c r="I181" s="82">
        <f t="shared" si="22"/>
        <v>143286.52979999999</v>
      </c>
      <c r="J181" s="34">
        <v>340032</v>
      </c>
      <c r="K181" s="32">
        <v>23530.21</v>
      </c>
      <c r="L181" s="34">
        <v>335042</v>
      </c>
      <c r="M181" s="32">
        <v>23184.91</v>
      </c>
      <c r="N181" s="34">
        <v>336313</v>
      </c>
      <c r="O181" s="32">
        <v>23272.86</v>
      </c>
      <c r="P181" s="34">
        <v>312896</v>
      </c>
      <c r="Q181" s="32">
        <v>24437.18</v>
      </c>
      <c r="R181" s="34">
        <v>206674</v>
      </c>
      <c r="S181" s="32">
        <v>16141.24</v>
      </c>
      <c r="T181" s="34">
        <v>209587</v>
      </c>
      <c r="U181" s="32">
        <v>16368.74</v>
      </c>
      <c r="V181" s="34">
        <v>205780</v>
      </c>
      <c r="W181" s="32">
        <v>16071.42</v>
      </c>
      <c r="X181" s="34">
        <v>202320</v>
      </c>
      <c r="Y181" s="32">
        <v>15801.19</v>
      </c>
      <c r="Z181" s="34">
        <v>309762</v>
      </c>
      <c r="AA181" s="32">
        <v>24192.41</v>
      </c>
      <c r="AB181" s="34">
        <v>225924</v>
      </c>
      <c r="AC181" s="32">
        <v>17983.55</v>
      </c>
      <c r="AD181" s="34">
        <v>290329</v>
      </c>
      <c r="AE181" s="32">
        <v>23110.19</v>
      </c>
      <c r="AF181" s="34">
        <v>358361</v>
      </c>
      <c r="AG181" s="32">
        <v>28525.54</v>
      </c>
    </row>
    <row r="182" spans="1:33" x14ac:dyDescent="0.2">
      <c r="A182" s="9">
        <v>26</v>
      </c>
      <c r="B182" s="29" t="s">
        <v>74</v>
      </c>
      <c r="C182" s="27">
        <v>1.8</v>
      </c>
      <c r="D182" s="9" t="s">
        <v>368</v>
      </c>
      <c r="E182" s="61">
        <f t="shared" si="20"/>
        <v>7.578E-2</v>
      </c>
      <c r="F182" s="42">
        <f t="shared" si="19"/>
        <v>3413460</v>
      </c>
      <c r="G182" s="43">
        <f t="shared" si="19"/>
        <v>258657.36</v>
      </c>
      <c r="H182" s="13">
        <f t="shared" si="23"/>
        <v>4.2979999999999997E-2</v>
      </c>
      <c r="I182" s="82">
        <f t="shared" si="22"/>
        <v>146710.51079999999</v>
      </c>
      <c r="J182" s="34">
        <v>348180</v>
      </c>
      <c r="K182" s="32">
        <v>24094.06</v>
      </c>
      <c r="L182" s="34">
        <v>345782</v>
      </c>
      <c r="M182" s="32">
        <v>23928.11</v>
      </c>
      <c r="N182" s="34">
        <v>347639</v>
      </c>
      <c r="O182" s="32">
        <v>24056.62</v>
      </c>
      <c r="P182" s="34">
        <v>314448</v>
      </c>
      <c r="Q182" s="32">
        <v>24558.39</v>
      </c>
      <c r="R182" s="34">
        <v>218215</v>
      </c>
      <c r="S182" s="32">
        <v>17042.59</v>
      </c>
      <c r="T182" s="34">
        <v>215953</v>
      </c>
      <c r="U182" s="32">
        <v>16865.93</v>
      </c>
      <c r="V182" s="34">
        <v>210349</v>
      </c>
      <c r="W182" s="32">
        <v>16428.259999999998</v>
      </c>
      <c r="X182" s="34">
        <v>208920</v>
      </c>
      <c r="Y182" s="32">
        <v>16316.65</v>
      </c>
      <c r="Z182" s="34">
        <v>313058</v>
      </c>
      <c r="AA182" s="32">
        <v>24449.83</v>
      </c>
      <c r="AB182" s="34">
        <v>232262</v>
      </c>
      <c r="AC182" s="32">
        <v>18488.060000000001</v>
      </c>
      <c r="AD182" s="34">
        <v>295153</v>
      </c>
      <c r="AE182" s="32">
        <v>23494.18</v>
      </c>
      <c r="AF182" s="34">
        <v>363501</v>
      </c>
      <c r="AG182" s="32">
        <v>28934.68</v>
      </c>
    </row>
    <row r="183" spans="1:33" x14ac:dyDescent="0.2">
      <c r="A183" s="9">
        <v>27</v>
      </c>
      <c r="B183" s="29" t="s">
        <v>42</v>
      </c>
      <c r="C183" s="27">
        <v>1.8</v>
      </c>
      <c r="D183" s="9" t="s">
        <v>368</v>
      </c>
      <c r="E183" s="61">
        <f t="shared" si="20"/>
        <v>7.5829999999999995E-2</v>
      </c>
      <c r="F183" s="42">
        <f t="shared" si="19"/>
        <v>3347736</v>
      </c>
      <c r="G183" s="43">
        <f t="shared" si="19"/>
        <v>253863.99</v>
      </c>
      <c r="H183" s="13">
        <f t="shared" si="23"/>
        <v>4.3029999999999992E-2</v>
      </c>
      <c r="I183" s="82">
        <f t="shared" si="22"/>
        <v>144053.08007999999</v>
      </c>
      <c r="J183" s="34">
        <v>347246</v>
      </c>
      <c r="K183" s="32">
        <v>24029.42</v>
      </c>
      <c r="L183" s="34">
        <v>333089</v>
      </c>
      <c r="M183" s="32">
        <v>23049.759999999998</v>
      </c>
      <c r="N183" s="34">
        <v>321707</v>
      </c>
      <c r="O183" s="32">
        <v>22262.12</v>
      </c>
      <c r="P183" s="34">
        <v>314867</v>
      </c>
      <c r="Q183" s="32">
        <v>24591.11</v>
      </c>
      <c r="R183" s="34">
        <v>206786</v>
      </c>
      <c r="S183" s="32">
        <v>16149.99</v>
      </c>
      <c r="T183" s="34">
        <v>216108</v>
      </c>
      <c r="U183" s="32">
        <v>16878.03</v>
      </c>
      <c r="V183" s="34">
        <v>208114</v>
      </c>
      <c r="W183" s="32">
        <v>16253.7</v>
      </c>
      <c r="X183" s="34">
        <v>211229</v>
      </c>
      <c r="Y183" s="32">
        <v>16496.98</v>
      </c>
      <c r="Z183" s="34">
        <v>305923</v>
      </c>
      <c r="AA183" s="32">
        <v>23892.59</v>
      </c>
      <c r="AB183" s="34">
        <v>224524</v>
      </c>
      <c r="AC183" s="32">
        <v>17872.11</v>
      </c>
      <c r="AD183" s="34">
        <v>293390</v>
      </c>
      <c r="AE183" s="32">
        <v>23353.84</v>
      </c>
      <c r="AF183" s="34">
        <v>364753</v>
      </c>
      <c r="AG183" s="32">
        <v>29034.34</v>
      </c>
    </row>
    <row r="184" spans="1:33" x14ac:dyDescent="0.2">
      <c r="A184" s="9">
        <v>28</v>
      </c>
      <c r="B184" s="29" t="s">
        <v>43</v>
      </c>
      <c r="C184" s="27">
        <v>1.8</v>
      </c>
      <c r="D184" s="9" t="s">
        <v>368</v>
      </c>
      <c r="E184" s="61">
        <f t="shared" si="20"/>
        <v>7.578E-2</v>
      </c>
      <c r="F184" s="42">
        <f t="shared" si="19"/>
        <v>3388292</v>
      </c>
      <c r="G184" s="43">
        <f t="shared" si="19"/>
        <v>256763.06000000003</v>
      </c>
      <c r="H184" s="13">
        <f t="shared" si="23"/>
        <v>4.2979999999999997E-2</v>
      </c>
      <c r="I184" s="82">
        <f t="shared" si="22"/>
        <v>145628.79016</v>
      </c>
      <c r="J184" s="34">
        <v>339027</v>
      </c>
      <c r="K184" s="32">
        <v>23460.67</v>
      </c>
      <c r="L184" s="34">
        <v>337323</v>
      </c>
      <c r="M184" s="32">
        <v>23342.75</v>
      </c>
      <c r="N184" s="34">
        <v>354028</v>
      </c>
      <c r="O184" s="32">
        <v>24498.74</v>
      </c>
      <c r="P184" s="34">
        <v>314603</v>
      </c>
      <c r="Q184" s="32">
        <v>24570.49</v>
      </c>
      <c r="R184" s="34">
        <v>218299</v>
      </c>
      <c r="S184" s="32">
        <v>17049.150000000001</v>
      </c>
      <c r="T184" s="34">
        <v>217456</v>
      </c>
      <c r="U184" s="32">
        <v>16983.310000000001</v>
      </c>
      <c r="V184" s="34">
        <v>212562</v>
      </c>
      <c r="W184" s="32">
        <v>16601.09</v>
      </c>
      <c r="X184" s="34">
        <v>211248</v>
      </c>
      <c r="Y184" s="32">
        <v>16498.47</v>
      </c>
      <c r="Z184" s="34">
        <v>311856</v>
      </c>
      <c r="AA184" s="32">
        <v>24355.95</v>
      </c>
      <c r="AB184" s="34">
        <v>224518</v>
      </c>
      <c r="AC184" s="32">
        <v>17871.63</v>
      </c>
      <c r="AD184" s="34">
        <v>294334</v>
      </c>
      <c r="AE184" s="32">
        <v>23428.99</v>
      </c>
      <c r="AF184" s="34">
        <v>353038</v>
      </c>
      <c r="AG184" s="32">
        <v>28101.82</v>
      </c>
    </row>
    <row r="185" spans="1:33" x14ac:dyDescent="0.2">
      <c r="A185" s="9">
        <v>29</v>
      </c>
      <c r="B185" s="29" t="s">
        <v>44</v>
      </c>
      <c r="C185" s="27">
        <v>1.8</v>
      </c>
      <c r="D185" s="9" t="s">
        <v>368</v>
      </c>
      <c r="E185" s="61">
        <f t="shared" si="20"/>
        <v>7.5840000000000005E-2</v>
      </c>
      <c r="F185" s="42">
        <f t="shared" si="19"/>
        <v>3538276</v>
      </c>
      <c r="G185" s="43">
        <f t="shared" si="19"/>
        <v>268348.09000000003</v>
      </c>
      <c r="H185" s="13">
        <f t="shared" si="23"/>
        <v>4.3040000000000002E-2</v>
      </c>
      <c r="I185" s="82">
        <f t="shared" si="22"/>
        <v>152287.39904000002</v>
      </c>
      <c r="J185" s="34">
        <v>355735</v>
      </c>
      <c r="K185" s="32">
        <v>24616.86</v>
      </c>
      <c r="L185" s="34">
        <v>347909</v>
      </c>
      <c r="M185" s="32">
        <v>24075.3</v>
      </c>
      <c r="N185" s="34">
        <v>354526</v>
      </c>
      <c r="O185" s="32">
        <v>24533.200000000001</v>
      </c>
      <c r="P185" s="34">
        <v>329397</v>
      </c>
      <c r="Q185" s="32">
        <v>25725.91</v>
      </c>
      <c r="R185" s="34">
        <v>219765</v>
      </c>
      <c r="S185" s="32">
        <v>17163.650000000001</v>
      </c>
      <c r="T185" s="34">
        <v>220599</v>
      </c>
      <c r="U185" s="32">
        <v>17228.78</v>
      </c>
      <c r="V185" s="34">
        <v>214366</v>
      </c>
      <c r="W185" s="32">
        <v>16741.98</v>
      </c>
      <c r="X185" s="34">
        <v>220946</v>
      </c>
      <c r="Y185" s="32">
        <v>17255.88</v>
      </c>
      <c r="Z185" s="34">
        <v>324059</v>
      </c>
      <c r="AA185" s="32">
        <v>25309.01</v>
      </c>
      <c r="AB185" s="34">
        <v>237466</v>
      </c>
      <c r="AC185" s="32">
        <v>18902.29</v>
      </c>
      <c r="AD185" s="34">
        <v>312339</v>
      </c>
      <c r="AE185" s="32">
        <v>24862.18</v>
      </c>
      <c r="AF185" s="34">
        <v>401169</v>
      </c>
      <c r="AG185" s="32">
        <v>31933.05</v>
      </c>
    </row>
    <row r="186" spans="1:33" x14ac:dyDescent="0.2">
      <c r="A186" s="9">
        <v>30</v>
      </c>
      <c r="B186" s="29" t="s">
        <v>45</v>
      </c>
      <c r="C186" s="27">
        <v>1.8</v>
      </c>
      <c r="D186" s="9" t="s">
        <v>368</v>
      </c>
      <c r="E186" s="61">
        <f t="shared" si="20"/>
        <v>7.5800000000000006E-2</v>
      </c>
      <c r="F186" s="42">
        <f t="shared" si="19"/>
        <v>3660884</v>
      </c>
      <c r="G186" s="43">
        <f t="shared" si="19"/>
        <v>277495.52</v>
      </c>
      <c r="H186" s="13">
        <f t="shared" si="23"/>
        <v>4.3000000000000003E-2</v>
      </c>
      <c r="I186" s="82">
        <f t="shared" si="22"/>
        <v>157418.01200000002</v>
      </c>
      <c r="J186" s="34">
        <v>367583</v>
      </c>
      <c r="K186" s="32">
        <v>25436.74</v>
      </c>
      <c r="L186" s="34">
        <v>356684</v>
      </c>
      <c r="M186" s="32">
        <v>24682.53</v>
      </c>
      <c r="N186" s="34">
        <v>383430</v>
      </c>
      <c r="O186" s="32">
        <v>26533.360000000001</v>
      </c>
      <c r="P186" s="34">
        <v>329232</v>
      </c>
      <c r="Q186" s="32">
        <v>25713.02</v>
      </c>
      <c r="R186" s="34">
        <v>225643</v>
      </c>
      <c r="S186" s="32">
        <v>17622.72</v>
      </c>
      <c r="T186" s="34">
        <v>233253</v>
      </c>
      <c r="U186" s="32">
        <v>18217.060000000001</v>
      </c>
      <c r="V186" s="34">
        <v>223600</v>
      </c>
      <c r="W186" s="32">
        <v>17463.16</v>
      </c>
      <c r="X186" s="34">
        <v>233025</v>
      </c>
      <c r="Y186" s="32">
        <v>18199.25</v>
      </c>
      <c r="Z186" s="34">
        <v>349103</v>
      </c>
      <c r="AA186" s="32">
        <v>27264.94</v>
      </c>
      <c r="AB186" s="34">
        <v>251971</v>
      </c>
      <c r="AC186" s="32">
        <v>20056.89</v>
      </c>
      <c r="AD186" s="34">
        <v>318496</v>
      </c>
      <c r="AE186" s="32">
        <v>25352.28</v>
      </c>
      <c r="AF186" s="34">
        <v>388864</v>
      </c>
      <c r="AG186" s="32">
        <v>30953.57</v>
      </c>
    </row>
    <row r="187" spans="1:33" x14ac:dyDescent="0.2">
      <c r="A187" s="9">
        <v>31</v>
      </c>
      <c r="B187" s="29" t="s">
        <v>46</v>
      </c>
      <c r="C187" s="27">
        <v>1.8</v>
      </c>
      <c r="D187" s="9" t="s">
        <v>368</v>
      </c>
      <c r="E187" s="61">
        <f t="shared" si="20"/>
        <v>7.5889999999999999E-2</v>
      </c>
      <c r="F187" s="42">
        <f t="shared" si="19"/>
        <v>3697520</v>
      </c>
      <c r="G187" s="43">
        <f t="shared" si="19"/>
        <v>280593.64999999997</v>
      </c>
      <c r="H187" s="13">
        <f t="shared" si="23"/>
        <v>4.3089999999999996E-2</v>
      </c>
      <c r="I187" s="82">
        <f t="shared" si="22"/>
        <v>159326.13679999998</v>
      </c>
      <c r="J187" s="34">
        <v>351163</v>
      </c>
      <c r="K187" s="32">
        <v>24300.48</v>
      </c>
      <c r="L187" s="34">
        <v>355874</v>
      </c>
      <c r="M187" s="32">
        <v>24626.48</v>
      </c>
      <c r="N187" s="34">
        <v>381184</v>
      </c>
      <c r="O187" s="32">
        <v>26377.93</v>
      </c>
      <c r="P187" s="34">
        <v>336613</v>
      </c>
      <c r="Q187" s="32">
        <v>26289.48</v>
      </c>
      <c r="R187" s="34">
        <v>227813</v>
      </c>
      <c r="S187" s="32">
        <v>17792.2</v>
      </c>
      <c r="T187" s="34">
        <v>230565</v>
      </c>
      <c r="U187" s="32">
        <v>18007.13</v>
      </c>
      <c r="V187" s="34">
        <v>222618</v>
      </c>
      <c r="W187" s="32">
        <v>17386.47</v>
      </c>
      <c r="X187" s="34">
        <v>231237</v>
      </c>
      <c r="Y187" s="32">
        <v>18059.61</v>
      </c>
      <c r="Z187" s="34">
        <v>358788</v>
      </c>
      <c r="AA187" s="32">
        <v>28021.34</v>
      </c>
      <c r="AB187" s="34">
        <v>256124</v>
      </c>
      <c r="AC187" s="32">
        <v>20387.47</v>
      </c>
      <c r="AD187" s="34">
        <v>334920</v>
      </c>
      <c r="AE187" s="32">
        <v>26659.63</v>
      </c>
      <c r="AF187" s="34">
        <v>410621</v>
      </c>
      <c r="AG187" s="32">
        <v>32685.43</v>
      </c>
    </row>
    <row r="188" spans="1:33" x14ac:dyDescent="0.2">
      <c r="A188" s="9">
        <v>32</v>
      </c>
      <c r="B188" s="29" t="s">
        <v>47</v>
      </c>
      <c r="C188" s="27">
        <v>1.8</v>
      </c>
      <c r="D188" s="9" t="s">
        <v>368</v>
      </c>
      <c r="E188" s="61">
        <f t="shared" si="20"/>
        <v>7.5819999999999999E-2</v>
      </c>
      <c r="F188" s="42">
        <f t="shared" si="19"/>
        <v>3501882</v>
      </c>
      <c r="G188" s="43">
        <f t="shared" si="19"/>
        <v>265517.61</v>
      </c>
      <c r="H188" s="13">
        <f t="shared" si="23"/>
        <v>4.3019999999999996E-2</v>
      </c>
      <c r="I188" s="82">
        <f t="shared" si="22"/>
        <v>150650.96363999997</v>
      </c>
      <c r="J188" s="34">
        <v>334760</v>
      </c>
      <c r="K188" s="32">
        <v>23165.39</v>
      </c>
      <c r="L188" s="34">
        <v>350678</v>
      </c>
      <c r="M188" s="32">
        <v>24266.92</v>
      </c>
      <c r="N188" s="34">
        <v>368496</v>
      </c>
      <c r="O188" s="32">
        <v>25499.919999999998</v>
      </c>
      <c r="P188" s="34">
        <v>330565</v>
      </c>
      <c r="Q188" s="32">
        <v>25817.13</v>
      </c>
      <c r="R188" s="34">
        <v>219429</v>
      </c>
      <c r="S188" s="32">
        <v>17137.400000000001</v>
      </c>
      <c r="T188" s="34">
        <v>216087</v>
      </c>
      <c r="U188" s="32">
        <v>16876.39</v>
      </c>
      <c r="V188" s="34">
        <v>207253</v>
      </c>
      <c r="W188" s="32">
        <v>16186.46</v>
      </c>
      <c r="X188" s="34">
        <v>224345</v>
      </c>
      <c r="Y188" s="32">
        <v>17521.34</v>
      </c>
      <c r="Z188" s="34">
        <v>316499</v>
      </c>
      <c r="AA188" s="32">
        <v>24718.57</v>
      </c>
      <c r="AB188" s="34">
        <v>238399</v>
      </c>
      <c r="AC188" s="32">
        <v>18976.560000000001</v>
      </c>
      <c r="AD188" s="34">
        <v>301513</v>
      </c>
      <c r="AE188" s="32">
        <v>24000.43</v>
      </c>
      <c r="AF188" s="34">
        <v>393858</v>
      </c>
      <c r="AG188" s="32">
        <v>31351.1</v>
      </c>
    </row>
    <row r="189" spans="1:33" x14ac:dyDescent="0.2">
      <c r="A189" s="9">
        <v>33</v>
      </c>
      <c r="B189" s="29" t="s">
        <v>568</v>
      </c>
      <c r="C189" s="27">
        <v>0.25</v>
      </c>
      <c r="D189" s="9" t="s">
        <v>583</v>
      </c>
      <c r="E189" s="61">
        <f t="shared" si="20"/>
        <v>7.6300000000000007E-2</v>
      </c>
      <c r="F189" s="42">
        <f t="shared" si="19"/>
        <v>29183</v>
      </c>
      <c r="G189" s="43">
        <f t="shared" si="19"/>
        <v>2226.67</v>
      </c>
      <c r="H189" s="13">
        <f t="shared" si="23"/>
        <v>4.3500000000000004E-2</v>
      </c>
      <c r="I189" s="82">
        <f t="shared" si="22"/>
        <v>1269.4605000000001</v>
      </c>
      <c r="J189" s="34">
        <v>0</v>
      </c>
      <c r="K189" s="32">
        <v>0</v>
      </c>
      <c r="L189" s="34">
        <v>0</v>
      </c>
      <c r="M189" s="32">
        <v>0</v>
      </c>
      <c r="N189" s="34">
        <v>0</v>
      </c>
      <c r="O189" s="32">
        <v>0</v>
      </c>
      <c r="P189" s="34">
        <v>0</v>
      </c>
      <c r="Q189" s="32">
        <v>0</v>
      </c>
      <c r="R189" s="34">
        <v>0</v>
      </c>
      <c r="S189" s="32">
        <v>0</v>
      </c>
      <c r="T189" s="34">
        <v>0</v>
      </c>
      <c r="U189" s="32">
        <v>0</v>
      </c>
      <c r="V189" s="34">
        <v>0</v>
      </c>
      <c r="W189" s="32">
        <v>0</v>
      </c>
      <c r="X189" s="34">
        <v>3155</v>
      </c>
      <c r="Y189" s="32">
        <v>240.73</v>
      </c>
      <c r="Z189" s="34">
        <v>6792</v>
      </c>
      <c r="AA189" s="32">
        <v>518.23</v>
      </c>
      <c r="AB189" s="34">
        <v>8187</v>
      </c>
      <c r="AC189" s="32">
        <v>624.66999999999996</v>
      </c>
      <c r="AD189" s="34">
        <v>5668</v>
      </c>
      <c r="AE189" s="32">
        <v>432.47</v>
      </c>
      <c r="AF189" s="34">
        <v>5381</v>
      </c>
      <c r="AG189" s="32">
        <v>410.57</v>
      </c>
    </row>
    <row r="190" spans="1:33" x14ac:dyDescent="0.2">
      <c r="A190" s="9">
        <v>34</v>
      </c>
      <c r="B190" s="29" t="s">
        <v>602</v>
      </c>
      <c r="C190" s="27">
        <v>0.25</v>
      </c>
      <c r="D190" s="9" t="s">
        <v>590</v>
      </c>
      <c r="E190" s="61">
        <f t="shared" si="20"/>
        <v>7.6300000000000007E-2</v>
      </c>
      <c r="F190" s="42">
        <f t="shared" si="19"/>
        <v>85207</v>
      </c>
      <c r="G190" s="43">
        <f t="shared" si="19"/>
        <v>6501.29</v>
      </c>
      <c r="H190" s="13">
        <f t="shared" si="23"/>
        <v>4.3500000000000004E-2</v>
      </c>
      <c r="I190" s="82">
        <f t="shared" si="22"/>
        <v>3706.5045000000005</v>
      </c>
      <c r="J190" s="34">
        <v>0</v>
      </c>
      <c r="K190" s="32">
        <v>0</v>
      </c>
      <c r="L190" s="34">
        <v>0</v>
      </c>
      <c r="M190" s="32">
        <v>0</v>
      </c>
      <c r="N190" s="34">
        <v>0</v>
      </c>
      <c r="O190" s="32">
        <v>0</v>
      </c>
      <c r="P190" s="34">
        <v>0</v>
      </c>
      <c r="Q190" s="32">
        <v>0</v>
      </c>
      <c r="R190" s="34">
        <v>0</v>
      </c>
      <c r="S190" s="32">
        <v>0</v>
      </c>
      <c r="T190" s="34">
        <v>0</v>
      </c>
      <c r="U190" s="32">
        <v>0</v>
      </c>
      <c r="V190" s="34">
        <v>0</v>
      </c>
      <c r="W190" s="32">
        <v>0</v>
      </c>
      <c r="X190" s="34">
        <v>0</v>
      </c>
      <c r="Y190" s="32">
        <v>0</v>
      </c>
      <c r="Z190" s="34">
        <v>0</v>
      </c>
      <c r="AA190" s="32">
        <v>0</v>
      </c>
      <c r="AB190" s="34">
        <v>9972</v>
      </c>
      <c r="AC190" s="32">
        <v>760.86</v>
      </c>
      <c r="AD190" s="34">
        <v>26988</v>
      </c>
      <c r="AE190" s="32">
        <v>2059.1799999999998</v>
      </c>
      <c r="AF190" s="34">
        <v>48247</v>
      </c>
      <c r="AG190" s="32">
        <v>3681.25</v>
      </c>
    </row>
    <row r="191" spans="1:33" x14ac:dyDescent="0.2">
      <c r="A191" s="9">
        <v>35</v>
      </c>
      <c r="B191" s="29" t="s">
        <v>595</v>
      </c>
      <c r="C191" s="27">
        <v>0.25</v>
      </c>
      <c r="D191" s="9" t="s">
        <v>590</v>
      </c>
      <c r="E191" s="61">
        <f t="shared" si="20"/>
        <v>7.6300000000000007E-2</v>
      </c>
      <c r="F191" s="42">
        <f t="shared" si="19"/>
        <v>175657</v>
      </c>
      <c r="G191" s="43">
        <f t="shared" si="19"/>
        <v>13402.64</v>
      </c>
      <c r="H191" s="13">
        <f t="shared" si="23"/>
        <v>4.3500000000000004E-2</v>
      </c>
      <c r="I191" s="82">
        <f t="shared" si="22"/>
        <v>7641.0795000000007</v>
      </c>
      <c r="J191" s="34">
        <v>0</v>
      </c>
      <c r="K191" s="32">
        <v>0</v>
      </c>
      <c r="L191" s="34">
        <v>0</v>
      </c>
      <c r="M191" s="32">
        <v>0</v>
      </c>
      <c r="N191" s="34">
        <v>0</v>
      </c>
      <c r="O191" s="32">
        <v>0</v>
      </c>
      <c r="P191" s="34">
        <v>0</v>
      </c>
      <c r="Q191" s="32">
        <v>0</v>
      </c>
      <c r="R191" s="34">
        <v>0</v>
      </c>
      <c r="S191" s="32">
        <v>0</v>
      </c>
      <c r="T191" s="34">
        <v>0</v>
      </c>
      <c r="U191" s="32">
        <v>0</v>
      </c>
      <c r="V191" s="34">
        <v>0</v>
      </c>
      <c r="W191" s="32">
        <v>0</v>
      </c>
      <c r="X191" s="34">
        <v>15314</v>
      </c>
      <c r="Y191" s="32">
        <v>1168.46</v>
      </c>
      <c r="Z191" s="34">
        <v>35766</v>
      </c>
      <c r="AA191" s="32">
        <v>2728.95</v>
      </c>
      <c r="AB191" s="34">
        <v>23825</v>
      </c>
      <c r="AC191" s="32">
        <v>1817.85</v>
      </c>
      <c r="AD191" s="34">
        <v>42717</v>
      </c>
      <c r="AE191" s="32">
        <v>3259.31</v>
      </c>
      <c r="AF191" s="34">
        <v>58035</v>
      </c>
      <c r="AG191" s="32">
        <v>4428.07</v>
      </c>
    </row>
    <row r="192" spans="1:33" x14ac:dyDescent="0.2">
      <c r="A192" s="9">
        <v>36</v>
      </c>
      <c r="B192" s="29" t="s">
        <v>594</v>
      </c>
      <c r="C192" s="27">
        <v>0.25</v>
      </c>
      <c r="D192" s="9" t="s">
        <v>590</v>
      </c>
      <c r="E192" s="61">
        <f t="shared" si="20"/>
        <v>7.6300000000000007E-2</v>
      </c>
      <c r="F192" s="42">
        <f t="shared" si="19"/>
        <v>106767</v>
      </c>
      <c r="G192" s="43">
        <f t="shared" si="19"/>
        <v>8146.31</v>
      </c>
      <c r="H192" s="13">
        <f t="shared" si="23"/>
        <v>4.3500000000000004E-2</v>
      </c>
      <c r="I192" s="82">
        <f t="shared" si="22"/>
        <v>4644.3645000000006</v>
      </c>
      <c r="J192" s="34">
        <v>0</v>
      </c>
      <c r="K192" s="32">
        <v>0</v>
      </c>
      <c r="L192" s="34">
        <v>0</v>
      </c>
      <c r="M192" s="32">
        <v>0</v>
      </c>
      <c r="N192" s="34">
        <v>0</v>
      </c>
      <c r="O192" s="32">
        <v>0</v>
      </c>
      <c r="P192" s="34">
        <v>0</v>
      </c>
      <c r="Q192" s="32">
        <v>0</v>
      </c>
      <c r="R192" s="34">
        <v>0</v>
      </c>
      <c r="S192" s="32">
        <v>0</v>
      </c>
      <c r="T192" s="34">
        <v>0</v>
      </c>
      <c r="U192" s="32">
        <v>0</v>
      </c>
      <c r="V192" s="34">
        <v>0</v>
      </c>
      <c r="W192" s="32">
        <v>0</v>
      </c>
      <c r="X192" s="34">
        <v>0</v>
      </c>
      <c r="Y192" s="32">
        <v>0</v>
      </c>
      <c r="Z192" s="34">
        <v>2</v>
      </c>
      <c r="AA192" s="32">
        <v>0.15</v>
      </c>
      <c r="AB192" s="34">
        <v>12778</v>
      </c>
      <c r="AC192" s="32">
        <v>974.96</v>
      </c>
      <c r="AD192" s="34">
        <v>37207</v>
      </c>
      <c r="AE192" s="32">
        <v>2838.89</v>
      </c>
      <c r="AF192" s="34">
        <v>56780</v>
      </c>
      <c r="AG192" s="32">
        <v>4332.3100000000004</v>
      </c>
    </row>
    <row r="193" spans="1:33" x14ac:dyDescent="0.2">
      <c r="A193" s="9">
        <v>37</v>
      </c>
      <c r="B193" s="29" t="s">
        <v>147</v>
      </c>
      <c r="C193" s="27">
        <v>0.25</v>
      </c>
      <c r="D193" s="9" t="s">
        <v>369</v>
      </c>
      <c r="E193" s="61">
        <f t="shared" si="20"/>
        <v>8.6069999999999994E-2</v>
      </c>
      <c r="F193" s="42">
        <f t="shared" si="19"/>
        <v>130275</v>
      </c>
      <c r="G193" s="43">
        <f t="shared" si="19"/>
        <v>11212.25</v>
      </c>
      <c r="H193" s="13">
        <f t="shared" si="23"/>
        <v>5.3269999999999991E-2</v>
      </c>
      <c r="I193" s="82">
        <f t="shared" si="22"/>
        <v>6939.7492499999989</v>
      </c>
      <c r="J193" s="34">
        <v>5773</v>
      </c>
      <c r="K193" s="32">
        <v>674.58</v>
      </c>
      <c r="L193" s="34">
        <v>8458</v>
      </c>
      <c r="M193" s="32">
        <v>988.32</v>
      </c>
      <c r="N193" s="34">
        <v>17144</v>
      </c>
      <c r="O193" s="32">
        <v>2003.28</v>
      </c>
      <c r="P193" s="34">
        <v>15959</v>
      </c>
      <c r="Q193" s="32">
        <v>1217.67</v>
      </c>
      <c r="R193" s="34">
        <v>9658</v>
      </c>
      <c r="S193" s="32">
        <v>736.91</v>
      </c>
      <c r="T193" s="34">
        <v>10460</v>
      </c>
      <c r="U193" s="32">
        <v>798.1</v>
      </c>
      <c r="V193" s="34">
        <v>6075</v>
      </c>
      <c r="W193" s="32">
        <v>463.52</v>
      </c>
      <c r="X193" s="34">
        <v>8210</v>
      </c>
      <c r="Y193" s="32">
        <v>626.41999999999996</v>
      </c>
      <c r="Z193" s="34">
        <v>11424</v>
      </c>
      <c r="AA193" s="32">
        <v>871.65</v>
      </c>
      <c r="AB193" s="34">
        <v>6496</v>
      </c>
      <c r="AC193" s="32">
        <v>495.64</v>
      </c>
      <c r="AD193" s="34">
        <v>11658</v>
      </c>
      <c r="AE193" s="32">
        <v>889.51</v>
      </c>
      <c r="AF193" s="34">
        <v>18960</v>
      </c>
      <c r="AG193" s="32">
        <v>1446.65</v>
      </c>
    </row>
    <row r="194" spans="1:33" x14ac:dyDescent="0.2">
      <c r="A194" s="9">
        <v>38</v>
      </c>
      <c r="B194" s="29" t="s">
        <v>569</v>
      </c>
      <c r="C194" s="27">
        <v>0.25</v>
      </c>
      <c r="D194" s="9" t="s">
        <v>582</v>
      </c>
      <c r="E194" s="61">
        <f t="shared" si="20"/>
        <v>7.6300000000000007E-2</v>
      </c>
      <c r="F194" s="42">
        <f t="shared" si="19"/>
        <v>71983</v>
      </c>
      <c r="G194" s="43">
        <f t="shared" si="19"/>
        <v>5492.3099999999995</v>
      </c>
      <c r="H194" s="13">
        <f t="shared" si="23"/>
        <v>4.3500000000000004E-2</v>
      </c>
      <c r="I194" s="82">
        <f t="shared" si="22"/>
        <v>3131.2605000000003</v>
      </c>
      <c r="J194" s="34">
        <v>0</v>
      </c>
      <c r="K194" s="32">
        <v>0</v>
      </c>
      <c r="L194" s="34">
        <v>0</v>
      </c>
      <c r="M194" s="32">
        <v>0</v>
      </c>
      <c r="N194" s="34">
        <v>0</v>
      </c>
      <c r="O194" s="32">
        <v>0</v>
      </c>
      <c r="P194" s="34">
        <v>0</v>
      </c>
      <c r="Q194" s="32">
        <v>0</v>
      </c>
      <c r="R194" s="34">
        <v>0</v>
      </c>
      <c r="S194" s="32">
        <v>0</v>
      </c>
      <c r="T194" s="34">
        <v>0</v>
      </c>
      <c r="U194" s="32">
        <v>0</v>
      </c>
      <c r="V194" s="34">
        <v>0</v>
      </c>
      <c r="W194" s="32">
        <v>0</v>
      </c>
      <c r="X194" s="34">
        <v>0</v>
      </c>
      <c r="Y194" s="32">
        <v>0</v>
      </c>
      <c r="Z194" s="34">
        <v>0</v>
      </c>
      <c r="AA194" s="32">
        <v>0</v>
      </c>
      <c r="AB194" s="34">
        <v>0</v>
      </c>
      <c r="AC194" s="32">
        <v>0</v>
      </c>
      <c r="AD194" s="34">
        <v>25471</v>
      </c>
      <c r="AE194" s="32">
        <v>1943.44</v>
      </c>
      <c r="AF194" s="34">
        <v>46512</v>
      </c>
      <c r="AG194" s="32">
        <v>3548.87</v>
      </c>
    </row>
    <row r="195" spans="1:33" x14ac:dyDescent="0.2">
      <c r="A195" s="9">
        <v>39</v>
      </c>
      <c r="B195" s="29" t="s">
        <v>570</v>
      </c>
      <c r="C195" s="27">
        <v>0.25</v>
      </c>
      <c r="D195" s="9" t="s">
        <v>582</v>
      </c>
      <c r="E195" s="61">
        <f t="shared" si="20"/>
        <v>7.6300000000000007E-2</v>
      </c>
      <c r="F195" s="42">
        <f t="shared" si="19"/>
        <v>157832</v>
      </c>
      <c r="G195" s="43">
        <f t="shared" si="19"/>
        <v>12042.579999999998</v>
      </c>
      <c r="H195" s="13">
        <f t="shared" si="23"/>
        <v>4.3500000000000004E-2</v>
      </c>
      <c r="I195" s="82">
        <f t="shared" si="22"/>
        <v>6865.6920000000009</v>
      </c>
      <c r="J195" s="34">
        <v>0</v>
      </c>
      <c r="K195" s="32">
        <v>0</v>
      </c>
      <c r="L195" s="34">
        <v>0</v>
      </c>
      <c r="M195" s="32">
        <v>0</v>
      </c>
      <c r="N195" s="34">
        <v>0</v>
      </c>
      <c r="O195" s="32">
        <v>0</v>
      </c>
      <c r="P195" s="34">
        <v>0</v>
      </c>
      <c r="Q195" s="32">
        <v>0</v>
      </c>
      <c r="R195" s="34">
        <v>0</v>
      </c>
      <c r="S195" s="32">
        <v>0</v>
      </c>
      <c r="T195" s="34">
        <v>0</v>
      </c>
      <c r="U195" s="32">
        <v>0</v>
      </c>
      <c r="V195" s="34">
        <v>10436</v>
      </c>
      <c r="W195" s="32">
        <v>796.27</v>
      </c>
      <c r="X195" s="34">
        <v>15071</v>
      </c>
      <c r="Y195" s="32">
        <v>1149.92</v>
      </c>
      <c r="Z195" s="34">
        <v>27918</v>
      </c>
      <c r="AA195" s="32">
        <v>2130.14</v>
      </c>
      <c r="AB195" s="34">
        <v>22364</v>
      </c>
      <c r="AC195" s="32">
        <v>1706.37</v>
      </c>
      <c r="AD195" s="34">
        <v>35914</v>
      </c>
      <c r="AE195" s="32">
        <v>2740.24</v>
      </c>
      <c r="AF195" s="34">
        <v>46129</v>
      </c>
      <c r="AG195" s="32">
        <v>3519.64</v>
      </c>
    </row>
    <row r="196" spans="1:33" x14ac:dyDescent="0.2">
      <c r="A196" s="9">
        <v>40</v>
      </c>
      <c r="B196" s="29" t="s">
        <v>577</v>
      </c>
      <c r="C196" s="27">
        <v>0.25</v>
      </c>
      <c r="D196" s="9" t="s">
        <v>583</v>
      </c>
      <c r="E196" s="61">
        <f t="shared" si="20"/>
        <v>7.6300000000000007E-2</v>
      </c>
      <c r="F196" s="42">
        <f t="shared" si="19"/>
        <v>65250</v>
      </c>
      <c r="G196" s="43">
        <f t="shared" si="19"/>
        <v>4978.58</v>
      </c>
      <c r="H196" s="13">
        <f t="shared" si="23"/>
        <v>4.3500000000000004E-2</v>
      </c>
      <c r="I196" s="82">
        <f t="shared" si="22"/>
        <v>2838.3750000000005</v>
      </c>
      <c r="J196" s="34">
        <v>0</v>
      </c>
      <c r="K196" s="32">
        <v>0</v>
      </c>
      <c r="L196" s="34">
        <v>0</v>
      </c>
      <c r="M196" s="32">
        <v>0</v>
      </c>
      <c r="N196" s="34">
        <v>0</v>
      </c>
      <c r="O196" s="32">
        <v>0</v>
      </c>
      <c r="P196" s="34">
        <v>0</v>
      </c>
      <c r="Q196" s="32">
        <v>0</v>
      </c>
      <c r="R196" s="34">
        <v>0</v>
      </c>
      <c r="S196" s="32">
        <v>0</v>
      </c>
      <c r="T196" s="34">
        <v>0</v>
      </c>
      <c r="U196" s="32">
        <v>0</v>
      </c>
      <c r="V196" s="34">
        <v>3256</v>
      </c>
      <c r="W196" s="32">
        <v>248.43</v>
      </c>
      <c r="X196" s="34">
        <v>9139</v>
      </c>
      <c r="Y196" s="32">
        <v>697.31</v>
      </c>
      <c r="Z196" s="34">
        <v>18292</v>
      </c>
      <c r="AA196" s="32">
        <v>1395.68</v>
      </c>
      <c r="AB196" s="34">
        <v>9730</v>
      </c>
      <c r="AC196" s="32">
        <v>742.4</v>
      </c>
      <c r="AD196" s="34">
        <v>9656</v>
      </c>
      <c r="AE196" s="32">
        <v>736.75</v>
      </c>
      <c r="AF196" s="34">
        <v>15177</v>
      </c>
      <c r="AG196" s="32">
        <v>1158.01</v>
      </c>
    </row>
    <row r="197" spans="1:33" x14ac:dyDescent="0.2">
      <c r="A197" s="9">
        <v>41</v>
      </c>
      <c r="B197" s="29" t="s">
        <v>575</v>
      </c>
      <c r="C197" s="27">
        <v>0.25</v>
      </c>
      <c r="D197" s="9" t="s">
        <v>591</v>
      </c>
      <c r="E197" s="61">
        <f t="shared" si="20"/>
        <v>7.6300000000000007E-2</v>
      </c>
      <c r="F197" s="42">
        <f t="shared" si="19"/>
        <v>249513</v>
      </c>
      <c r="G197" s="43">
        <f t="shared" si="19"/>
        <v>19037.84</v>
      </c>
      <c r="H197" s="13">
        <f t="shared" si="23"/>
        <v>4.3500000000000004E-2</v>
      </c>
      <c r="I197" s="82">
        <f t="shared" si="22"/>
        <v>10853.815500000001</v>
      </c>
      <c r="J197" s="34">
        <v>0</v>
      </c>
      <c r="K197" s="32">
        <v>0</v>
      </c>
      <c r="L197" s="34">
        <v>0</v>
      </c>
      <c r="M197" s="32">
        <v>0</v>
      </c>
      <c r="N197" s="34">
        <v>0</v>
      </c>
      <c r="O197" s="32">
        <v>0</v>
      </c>
      <c r="P197" s="34">
        <v>0</v>
      </c>
      <c r="Q197" s="32">
        <v>0</v>
      </c>
      <c r="R197" s="34">
        <v>0</v>
      </c>
      <c r="S197" s="32">
        <v>0</v>
      </c>
      <c r="T197" s="34">
        <v>0</v>
      </c>
      <c r="U197" s="32">
        <v>0</v>
      </c>
      <c r="V197" s="34">
        <v>12491</v>
      </c>
      <c r="W197" s="32">
        <v>953.06</v>
      </c>
      <c r="X197" s="34">
        <v>36535</v>
      </c>
      <c r="Y197" s="32">
        <v>2787.62</v>
      </c>
      <c r="Z197" s="34">
        <v>48238</v>
      </c>
      <c r="AA197" s="32">
        <v>3680.56</v>
      </c>
      <c r="AB197" s="34">
        <v>31241</v>
      </c>
      <c r="AC197" s="32">
        <v>2383.69</v>
      </c>
      <c r="AD197" s="34">
        <v>51127</v>
      </c>
      <c r="AE197" s="32">
        <v>3900.99</v>
      </c>
      <c r="AF197" s="34">
        <v>69881</v>
      </c>
      <c r="AG197" s="32">
        <v>5331.92</v>
      </c>
    </row>
    <row r="198" spans="1:33" x14ac:dyDescent="0.2">
      <c r="A198" s="9">
        <v>42</v>
      </c>
      <c r="B198" s="29" t="s">
        <v>576</v>
      </c>
      <c r="C198" s="27">
        <v>0.25</v>
      </c>
      <c r="D198" s="9" t="s">
        <v>583</v>
      </c>
      <c r="E198" s="61">
        <f t="shared" si="20"/>
        <v>7.6300000000000007E-2</v>
      </c>
      <c r="F198" s="42">
        <f t="shared" si="19"/>
        <v>54625</v>
      </c>
      <c r="G198" s="43">
        <f t="shared" si="19"/>
        <v>4167.8999999999996</v>
      </c>
      <c r="H198" s="13">
        <f t="shared" si="23"/>
        <v>4.3500000000000004E-2</v>
      </c>
      <c r="I198" s="82">
        <f t="shared" si="22"/>
        <v>2376.1875</v>
      </c>
      <c r="J198" s="34">
        <v>0</v>
      </c>
      <c r="K198" s="32">
        <v>0</v>
      </c>
      <c r="L198" s="34">
        <v>0</v>
      </c>
      <c r="M198" s="32">
        <v>0</v>
      </c>
      <c r="N198" s="34">
        <v>0</v>
      </c>
      <c r="O198" s="32">
        <v>0</v>
      </c>
      <c r="P198" s="34">
        <v>0</v>
      </c>
      <c r="Q198" s="32">
        <v>0</v>
      </c>
      <c r="R198" s="34">
        <v>0</v>
      </c>
      <c r="S198" s="32">
        <v>0</v>
      </c>
      <c r="T198" s="34">
        <v>0</v>
      </c>
      <c r="U198" s="32">
        <v>0</v>
      </c>
      <c r="V198" s="34">
        <v>0</v>
      </c>
      <c r="W198" s="32">
        <v>0</v>
      </c>
      <c r="X198" s="34">
        <v>2011</v>
      </c>
      <c r="Y198" s="32">
        <v>153.44</v>
      </c>
      <c r="Z198" s="34">
        <v>9606</v>
      </c>
      <c r="AA198" s="32">
        <v>732.94</v>
      </c>
      <c r="AB198" s="34">
        <v>9085</v>
      </c>
      <c r="AC198" s="32">
        <v>693.19</v>
      </c>
      <c r="AD198" s="34">
        <v>14325</v>
      </c>
      <c r="AE198" s="32">
        <v>1093</v>
      </c>
      <c r="AF198" s="34">
        <v>19598</v>
      </c>
      <c r="AG198" s="32">
        <v>1495.33</v>
      </c>
    </row>
    <row r="199" spans="1:33" x14ac:dyDescent="0.2">
      <c r="A199" s="9">
        <v>43</v>
      </c>
      <c r="B199" s="29" t="s">
        <v>578</v>
      </c>
      <c r="C199" s="27">
        <v>0.25</v>
      </c>
      <c r="D199" s="9" t="s">
        <v>591</v>
      </c>
      <c r="E199" s="61">
        <f t="shared" si="20"/>
        <v>7.6300000000000007E-2</v>
      </c>
      <c r="F199" s="42">
        <f t="shared" si="19"/>
        <v>255762</v>
      </c>
      <c r="G199" s="43">
        <f t="shared" si="19"/>
        <v>19514.650000000001</v>
      </c>
      <c r="H199" s="13">
        <f t="shared" si="23"/>
        <v>4.3500000000000004E-2</v>
      </c>
      <c r="I199" s="82">
        <f t="shared" si="22"/>
        <v>11125.647000000001</v>
      </c>
      <c r="J199" s="34">
        <v>0</v>
      </c>
      <c r="K199" s="32">
        <v>0</v>
      </c>
      <c r="L199" s="34">
        <v>0</v>
      </c>
      <c r="M199" s="32">
        <v>0</v>
      </c>
      <c r="N199" s="34">
        <v>0</v>
      </c>
      <c r="O199" s="32">
        <v>0</v>
      </c>
      <c r="P199" s="34">
        <v>0</v>
      </c>
      <c r="Q199" s="32">
        <v>0</v>
      </c>
      <c r="R199" s="34">
        <v>0</v>
      </c>
      <c r="S199" s="32">
        <v>0</v>
      </c>
      <c r="T199" s="34">
        <v>0</v>
      </c>
      <c r="U199" s="32">
        <v>0</v>
      </c>
      <c r="V199" s="34">
        <v>9263</v>
      </c>
      <c r="W199" s="32">
        <v>706.77</v>
      </c>
      <c r="X199" s="34">
        <v>34950</v>
      </c>
      <c r="Y199" s="32">
        <v>2666.69</v>
      </c>
      <c r="Z199" s="34">
        <v>51857</v>
      </c>
      <c r="AA199" s="32">
        <v>3956.69</v>
      </c>
      <c r="AB199" s="34">
        <v>35438</v>
      </c>
      <c r="AC199" s="32">
        <v>2703.92</v>
      </c>
      <c r="AD199" s="34">
        <v>53433</v>
      </c>
      <c r="AE199" s="32">
        <v>4076.94</v>
      </c>
      <c r="AF199" s="34">
        <v>70821</v>
      </c>
      <c r="AG199" s="32">
        <v>5403.64</v>
      </c>
    </row>
    <row r="200" spans="1:33" x14ac:dyDescent="0.2">
      <c r="A200" s="9">
        <v>44</v>
      </c>
      <c r="B200" s="29" t="s">
        <v>571</v>
      </c>
      <c r="C200" s="27">
        <v>0.25</v>
      </c>
      <c r="D200" s="9" t="s">
        <v>584</v>
      </c>
      <c r="E200" s="61">
        <f t="shared" si="20"/>
        <v>7.6300000000000007E-2</v>
      </c>
      <c r="F200" s="42">
        <f t="shared" si="19"/>
        <v>77767</v>
      </c>
      <c r="G200" s="43">
        <f t="shared" si="19"/>
        <v>5933.62</v>
      </c>
      <c r="H200" s="13">
        <f t="shared" si="23"/>
        <v>4.3500000000000004E-2</v>
      </c>
      <c r="I200" s="82">
        <f t="shared" si="22"/>
        <v>3382.8645000000001</v>
      </c>
      <c r="J200" s="34">
        <v>0</v>
      </c>
      <c r="K200" s="32">
        <v>0</v>
      </c>
      <c r="L200" s="34">
        <v>0</v>
      </c>
      <c r="M200" s="32">
        <v>0</v>
      </c>
      <c r="N200" s="34">
        <v>0</v>
      </c>
      <c r="O200" s="32">
        <v>0</v>
      </c>
      <c r="P200" s="34">
        <v>0</v>
      </c>
      <c r="Q200" s="32">
        <v>0</v>
      </c>
      <c r="R200" s="34">
        <v>0</v>
      </c>
      <c r="S200" s="32">
        <v>0</v>
      </c>
      <c r="T200" s="34">
        <v>1944</v>
      </c>
      <c r="U200" s="32">
        <v>148.33000000000001</v>
      </c>
      <c r="V200" s="34">
        <v>5676</v>
      </c>
      <c r="W200" s="32">
        <v>433.08</v>
      </c>
      <c r="X200" s="34">
        <v>9372</v>
      </c>
      <c r="Y200" s="32">
        <v>715.08</v>
      </c>
      <c r="Z200" s="34">
        <v>17780</v>
      </c>
      <c r="AA200" s="32">
        <v>1356.61</v>
      </c>
      <c r="AB200" s="34">
        <v>7178</v>
      </c>
      <c r="AC200" s="32">
        <v>547.67999999999995</v>
      </c>
      <c r="AD200" s="34">
        <v>13679</v>
      </c>
      <c r="AE200" s="32">
        <v>1043.71</v>
      </c>
      <c r="AF200" s="34">
        <v>22138</v>
      </c>
      <c r="AG200" s="32">
        <v>1689.13</v>
      </c>
    </row>
    <row r="201" spans="1:33" x14ac:dyDescent="0.2">
      <c r="A201" s="9">
        <v>45</v>
      </c>
      <c r="B201" s="29" t="s">
        <v>572</v>
      </c>
      <c r="C201" s="27">
        <v>0.25</v>
      </c>
      <c r="D201" s="9" t="s">
        <v>584</v>
      </c>
      <c r="E201" s="61">
        <f t="shared" si="20"/>
        <v>7.6300000000000007E-2</v>
      </c>
      <c r="F201" s="42">
        <f t="shared" si="19"/>
        <v>62178</v>
      </c>
      <c r="G201" s="43">
        <f t="shared" si="19"/>
        <v>4744.18</v>
      </c>
      <c r="H201" s="13">
        <f t="shared" si="23"/>
        <v>4.3500000000000004E-2</v>
      </c>
      <c r="I201" s="82">
        <f t="shared" si="22"/>
        <v>2704.7430000000004</v>
      </c>
      <c r="J201" s="34">
        <v>0</v>
      </c>
      <c r="K201" s="32">
        <v>0</v>
      </c>
      <c r="L201" s="34">
        <v>0</v>
      </c>
      <c r="M201" s="32">
        <v>0</v>
      </c>
      <c r="N201" s="34">
        <v>0</v>
      </c>
      <c r="O201" s="32">
        <v>0</v>
      </c>
      <c r="P201" s="34">
        <v>0</v>
      </c>
      <c r="Q201" s="32">
        <v>0</v>
      </c>
      <c r="R201" s="34">
        <v>0</v>
      </c>
      <c r="S201" s="32">
        <v>0</v>
      </c>
      <c r="T201" s="34">
        <v>1900</v>
      </c>
      <c r="U201" s="32">
        <v>144.97</v>
      </c>
      <c r="V201" s="34">
        <v>4963</v>
      </c>
      <c r="W201" s="32">
        <v>378.68</v>
      </c>
      <c r="X201" s="34">
        <v>3136</v>
      </c>
      <c r="Y201" s="32">
        <v>239.28</v>
      </c>
      <c r="Z201" s="34">
        <v>9759</v>
      </c>
      <c r="AA201" s="32">
        <v>744.61</v>
      </c>
      <c r="AB201" s="34">
        <v>8918</v>
      </c>
      <c r="AC201" s="32">
        <v>680.44</v>
      </c>
      <c r="AD201" s="34">
        <v>16197</v>
      </c>
      <c r="AE201" s="32">
        <v>1235.83</v>
      </c>
      <c r="AF201" s="34">
        <v>17305</v>
      </c>
      <c r="AG201" s="32">
        <v>1320.37</v>
      </c>
    </row>
    <row r="202" spans="1:33" x14ac:dyDescent="0.2">
      <c r="A202" s="9">
        <v>46</v>
      </c>
      <c r="B202" s="29" t="s">
        <v>573</v>
      </c>
      <c r="C202" s="27">
        <v>0.25</v>
      </c>
      <c r="D202" s="9" t="s">
        <v>584</v>
      </c>
      <c r="E202" s="61">
        <f t="shared" si="20"/>
        <v>7.6300000000000007E-2</v>
      </c>
      <c r="F202" s="42">
        <f t="shared" si="19"/>
        <v>65041</v>
      </c>
      <c r="G202" s="43">
        <f t="shared" si="19"/>
        <v>4962.6299999999992</v>
      </c>
      <c r="H202" s="13">
        <f t="shared" si="23"/>
        <v>4.3500000000000004E-2</v>
      </c>
      <c r="I202" s="82">
        <f t="shared" si="22"/>
        <v>2829.2835000000005</v>
      </c>
      <c r="J202" s="34">
        <v>0</v>
      </c>
      <c r="K202" s="32">
        <v>0</v>
      </c>
      <c r="L202" s="34">
        <v>0</v>
      </c>
      <c r="M202" s="32">
        <v>0</v>
      </c>
      <c r="N202" s="34">
        <v>0</v>
      </c>
      <c r="O202" s="32">
        <v>0</v>
      </c>
      <c r="P202" s="34">
        <v>0</v>
      </c>
      <c r="Q202" s="32">
        <v>0</v>
      </c>
      <c r="R202" s="34">
        <v>0</v>
      </c>
      <c r="S202" s="32">
        <v>0</v>
      </c>
      <c r="T202" s="34">
        <v>4359</v>
      </c>
      <c r="U202" s="32">
        <v>332.59</v>
      </c>
      <c r="V202" s="34">
        <v>7494</v>
      </c>
      <c r="W202" s="32">
        <v>571.79</v>
      </c>
      <c r="X202" s="34">
        <v>6458</v>
      </c>
      <c r="Y202" s="32">
        <v>492.75</v>
      </c>
      <c r="Z202" s="34">
        <v>19322</v>
      </c>
      <c r="AA202" s="32">
        <v>1474.27</v>
      </c>
      <c r="AB202" s="34">
        <v>4505</v>
      </c>
      <c r="AC202" s="32">
        <v>343.73</v>
      </c>
      <c r="AD202" s="34">
        <v>883</v>
      </c>
      <c r="AE202" s="32">
        <v>67.37</v>
      </c>
      <c r="AF202" s="34">
        <v>22020</v>
      </c>
      <c r="AG202" s="32">
        <v>1680.13</v>
      </c>
    </row>
    <row r="203" spans="1:33" x14ac:dyDescent="0.2">
      <c r="A203" s="9">
        <v>47</v>
      </c>
      <c r="B203" s="29" t="s">
        <v>592</v>
      </c>
      <c r="C203" s="27">
        <v>0.25</v>
      </c>
      <c r="D203" s="9" t="s">
        <v>584</v>
      </c>
      <c r="E203" s="61">
        <f t="shared" si="20"/>
        <v>7.6300000000000007E-2</v>
      </c>
      <c r="F203" s="42">
        <f t="shared" si="19"/>
        <v>62529</v>
      </c>
      <c r="G203" s="43">
        <f t="shared" si="19"/>
        <v>4770.96</v>
      </c>
      <c r="H203" s="13">
        <f t="shared" si="23"/>
        <v>4.3500000000000004E-2</v>
      </c>
      <c r="I203" s="82">
        <f t="shared" si="22"/>
        <v>2720.0115000000001</v>
      </c>
      <c r="J203" s="34">
        <v>0</v>
      </c>
      <c r="K203" s="32">
        <v>0</v>
      </c>
      <c r="L203" s="34">
        <v>0</v>
      </c>
      <c r="M203" s="32">
        <v>0</v>
      </c>
      <c r="N203" s="34">
        <v>0</v>
      </c>
      <c r="O203" s="32">
        <v>0</v>
      </c>
      <c r="P203" s="34">
        <v>0</v>
      </c>
      <c r="Q203" s="32">
        <v>0</v>
      </c>
      <c r="R203" s="34">
        <v>0</v>
      </c>
      <c r="S203" s="32">
        <v>0</v>
      </c>
      <c r="T203" s="34">
        <v>2302</v>
      </c>
      <c r="U203" s="32">
        <v>175.64</v>
      </c>
      <c r="V203" s="34">
        <v>3331</v>
      </c>
      <c r="W203" s="32">
        <v>254.16</v>
      </c>
      <c r="X203" s="34">
        <v>6059</v>
      </c>
      <c r="Y203" s="32">
        <v>462.3</v>
      </c>
      <c r="Z203" s="34">
        <v>12803</v>
      </c>
      <c r="AA203" s="32">
        <v>976.87</v>
      </c>
      <c r="AB203" s="34">
        <v>7713</v>
      </c>
      <c r="AC203" s="32">
        <v>588.5</v>
      </c>
      <c r="AD203" s="34">
        <v>14711</v>
      </c>
      <c r="AE203" s="32">
        <v>1122.45</v>
      </c>
      <c r="AF203" s="34">
        <v>15610</v>
      </c>
      <c r="AG203" s="32">
        <v>1191.04</v>
      </c>
    </row>
    <row r="204" spans="1:33" x14ac:dyDescent="0.2">
      <c r="A204" s="9">
        <v>48</v>
      </c>
      <c r="B204" s="29" t="s">
        <v>593</v>
      </c>
      <c r="C204" s="27">
        <v>0.25</v>
      </c>
      <c r="D204" s="9" t="s">
        <v>584</v>
      </c>
      <c r="E204" s="61">
        <f t="shared" si="20"/>
        <v>7.6300000000000007E-2</v>
      </c>
      <c r="F204" s="42">
        <f t="shared" si="19"/>
        <v>64697</v>
      </c>
      <c r="G204" s="43">
        <f t="shared" si="19"/>
        <v>4936.3899999999994</v>
      </c>
      <c r="H204" s="13">
        <f t="shared" si="23"/>
        <v>4.3500000000000004E-2</v>
      </c>
      <c r="I204" s="82">
        <f t="shared" si="22"/>
        <v>2814.3195000000001</v>
      </c>
      <c r="J204" s="34">
        <v>0</v>
      </c>
      <c r="K204" s="32">
        <v>0</v>
      </c>
      <c r="L204" s="34">
        <v>0</v>
      </c>
      <c r="M204" s="32">
        <v>0</v>
      </c>
      <c r="N204" s="34">
        <v>0</v>
      </c>
      <c r="O204" s="32">
        <v>0</v>
      </c>
      <c r="P204" s="34">
        <v>0</v>
      </c>
      <c r="Q204" s="32">
        <v>0</v>
      </c>
      <c r="R204" s="34">
        <v>0</v>
      </c>
      <c r="S204" s="32">
        <v>0</v>
      </c>
      <c r="T204" s="34">
        <v>3903</v>
      </c>
      <c r="U204" s="32">
        <v>297.8</v>
      </c>
      <c r="V204" s="34">
        <v>5744</v>
      </c>
      <c r="W204" s="32">
        <v>438.27</v>
      </c>
      <c r="X204" s="34">
        <v>6257</v>
      </c>
      <c r="Y204" s="32">
        <v>477.41</v>
      </c>
      <c r="Z204" s="34">
        <v>12735</v>
      </c>
      <c r="AA204" s="32">
        <v>971.68</v>
      </c>
      <c r="AB204" s="34">
        <v>7106</v>
      </c>
      <c r="AC204" s="32">
        <v>542.19000000000005</v>
      </c>
      <c r="AD204" s="34">
        <v>14419</v>
      </c>
      <c r="AE204" s="32">
        <v>1100.17</v>
      </c>
      <c r="AF204" s="34">
        <v>14533</v>
      </c>
      <c r="AG204" s="32">
        <v>1108.8699999999999</v>
      </c>
    </row>
    <row r="205" spans="1:33" x14ac:dyDescent="0.2">
      <c r="A205" s="9">
        <v>49</v>
      </c>
      <c r="B205" s="29" t="s">
        <v>148</v>
      </c>
      <c r="C205" s="27">
        <v>0.2</v>
      </c>
      <c r="D205" s="9" t="s">
        <v>369</v>
      </c>
      <c r="E205" s="61">
        <f t="shared" si="20"/>
        <v>9.4570000000000001E-2</v>
      </c>
      <c r="F205" s="42">
        <f t="shared" si="19"/>
        <v>147725</v>
      </c>
      <c r="G205" s="43">
        <f t="shared" si="19"/>
        <v>13969.789999999997</v>
      </c>
      <c r="H205" s="13">
        <f t="shared" si="23"/>
        <v>6.1769999999999999E-2</v>
      </c>
      <c r="I205" s="82">
        <f t="shared" si="22"/>
        <v>9124.9732499999991</v>
      </c>
      <c r="J205" s="34">
        <v>20259</v>
      </c>
      <c r="K205" s="32">
        <v>2515.7600000000002</v>
      </c>
      <c r="L205" s="34">
        <v>8216</v>
      </c>
      <c r="M205" s="32">
        <v>1020.26</v>
      </c>
      <c r="N205" s="34">
        <v>17702</v>
      </c>
      <c r="O205" s="32">
        <v>2198.23</v>
      </c>
      <c r="P205" s="34">
        <v>15682</v>
      </c>
      <c r="Q205" s="32">
        <v>1271.81</v>
      </c>
      <c r="R205" s="34">
        <v>9843</v>
      </c>
      <c r="S205" s="32">
        <v>798.27</v>
      </c>
      <c r="T205" s="34">
        <v>11019</v>
      </c>
      <c r="U205" s="32">
        <v>893.64</v>
      </c>
      <c r="V205" s="34">
        <v>8077</v>
      </c>
      <c r="W205" s="32">
        <v>655.04</v>
      </c>
      <c r="X205" s="34">
        <v>8120</v>
      </c>
      <c r="Y205" s="32">
        <v>658.53</v>
      </c>
      <c r="Z205" s="34">
        <v>11494</v>
      </c>
      <c r="AA205" s="32">
        <v>932.16</v>
      </c>
      <c r="AB205" s="34">
        <v>7852</v>
      </c>
      <c r="AC205" s="32">
        <v>636.79999999999995</v>
      </c>
      <c r="AD205" s="34">
        <v>11352</v>
      </c>
      <c r="AE205" s="32">
        <v>920.65</v>
      </c>
      <c r="AF205" s="34">
        <v>18109</v>
      </c>
      <c r="AG205" s="32">
        <v>1468.64</v>
      </c>
    </row>
    <row r="206" spans="1:33" x14ac:dyDescent="0.2">
      <c r="A206" s="9">
        <v>50</v>
      </c>
      <c r="B206" s="29" t="s">
        <v>149</v>
      </c>
      <c r="C206" s="27">
        <v>0.2</v>
      </c>
      <c r="D206" s="9" t="s">
        <v>369</v>
      </c>
      <c r="E206" s="61">
        <f t="shared" si="20"/>
        <v>9.6379999999999993E-2</v>
      </c>
      <c r="F206" s="42">
        <f t="shared" si="19"/>
        <v>141267</v>
      </c>
      <c r="G206" s="43">
        <f t="shared" si="19"/>
        <v>13615.24</v>
      </c>
      <c r="H206" s="13">
        <f t="shared" si="23"/>
        <v>6.3579999999999998E-2</v>
      </c>
      <c r="I206" s="82">
        <f t="shared" si="22"/>
        <v>8981.7558599999993</v>
      </c>
      <c r="J206" s="34">
        <v>19234</v>
      </c>
      <c r="K206" s="32">
        <v>2388.48</v>
      </c>
      <c r="L206" s="34">
        <v>15403</v>
      </c>
      <c r="M206" s="32">
        <v>1912.74</v>
      </c>
      <c r="N206" s="34">
        <v>15467</v>
      </c>
      <c r="O206" s="32">
        <v>1920.69</v>
      </c>
      <c r="P206" s="34">
        <v>13551</v>
      </c>
      <c r="Q206" s="32">
        <v>1098.99</v>
      </c>
      <c r="R206" s="34">
        <v>8607</v>
      </c>
      <c r="S206" s="32">
        <v>698.03</v>
      </c>
      <c r="T206" s="34">
        <v>9550</v>
      </c>
      <c r="U206" s="32">
        <v>774.51</v>
      </c>
      <c r="V206" s="34">
        <v>5937</v>
      </c>
      <c r="W206" s="32">
        <v>481.49</v>
      </c>
      <c r="X206" s="34">
        <v>7657</v>
      </c>
      <c r="Y206" s="32">
        <v>620.98</v>
      </c>
      <c r="Z206" s="34">
        <v>10744</v>
      </c>
      <c r="AA206" s="32">
        <v>871.34</v>
      </c>
      <c r="AB206" s="34">
        <v>7497</v>
      </c>
      <c r="AC206" s="32">
        <v>608.01</v>
      </c>
      <c r="AD206" s="34">
        <v>11213</v>
      </c>
      <c r="AE206" s="32">
        <v>909.37</v>
      </c>
      <c r="AF206" s="34">
        <v>16407</v>
      </c>
      <c r="AG206" s="32">
        <v>1330.61</v>
      </c>
    </row>
    <row r="207" spans="1:33" x14ac:dyDescent="0.2">
      <c r="A207" s="9">
        <v>51</v>
      </c>
      <c r="B207" s="29" t="s">
        <v>150</v>
      </c>
      <c r="C207" s="27">
        <v>0.2</v>
      </c>
      <c r="D207" s="9" t="s">
        <v>369</v>
      </c>
      <c r="E207" s="61">
        <f t="shared" si="20"/>
        <v>9.6519999999999995E-2</v>
      </c>
      <c r="F207" s="42">
        <f t="shared" si="19"/>
        <v>161876</v>
      </c>
      <c r="G207" s="43">
        <f t="shared" si="19"/>
        <v>15624.590000000002</v>
      </c>
      <c r="H207" s="13">
        <f t="shared" si="23"/>
        <v>6.3719999999999999E-2</v>
      </c>
      <c r="I207" s="82">
        <f t="shared" si="22"/>
        <v>10314.738719999999</v>
      </c>
      <c r="J207" s="34">
        <v>21666</v>
      </c>
      <c r="K207" s="32">
        <v>2690.48</v>
      </c>
      <c r="L207" s="34">
        <v>17336</v>
      </c>
      <c r="M207" s="32">
        <v>2152.7800000000002</v>
      </c>
      <c r="N207" s="34">
        <v>18947</v>
      </c>
      <c r="O207" s="32">
        <v>2352.84</v>
      </c>
      <c r="P207" s="34">
        <v>16681</v>
      </c>
      <c r="Q207" s="32">
        <v>1352.83</v>
      </c>
      <c r="R207" s="34">
        <v>8350</v>
      </c>
      <c r="S207" s="32">
        <v>677.19</v>
      </c>
      <c r="T207" s="34">
        <v>11754</v>
      </c>
      <c r="U207" s="32">
        <v>953.25</v>
      </c>
      <c r="V207" s="34">
        <v>8734</v>
      </c>
      <c r="W207" s="32">
        <v>708.33</v>
      </c>
      <c r="X207" s="34">
        <v>8585</v>
      </c>
      <c r="Y207" s="32">
        <v>696.24</v>
      </c>
      <c r="Z207" s="34">
        <v>11676</v>
      </c>
      <c r="AA207" s="32">
        <v>946.92</v>
      </c>
      <c r="AB207" s="34">
        <v>7978</v>
      </c>
      <c r="AC207" s="32">
        <v>647.02</v>
      </c>
      <c r="AD207" s="34">
        <v>11999</v>
      </c>
      <c r="AE207" s="32">
        <v>973.12</v>
      </c>
      <c r="AF207" s="34">
        <v>18170</v>
      </c>
      <c r="AG207" s="32">
        <v>1473.59</v>
      </c>
    </row>
    <row r="208" spans="1:33" x14ac:dyDescent="0.2">
      <c r="A208" s="9">
        <v>52</v>
      </c>
      <c r="B208" s="29" t="s">
        <v>151</v>
      </c>
      <c r="C208" s="27">
        <v>0.2</v>
      </c>
      <c r="D208" s="9" t="s">
        <v>369</v>
      </c>
      <c r="E208" s="61">
        <f t="shared" si="20"/>
        <v>9.5560000000000006E-2</v>
      </c>
      <c r="F208" s="42">
        <f t="shared" ref="F208:G268" si="24">SUM(J208,L208,N208,P208,R208,T208,V208,X208,Z208,AB208,AD208,AF208)</f>
        <v>133026</v>
      </c>
      <c r="G208" s="43">
        <f t="shared" si="24"/>
        <v>12711.47</v>
      </c>
      <c r="H208" s="13">
        <f t="shared" si="23"/>
        <v>6.276000000000001E-2</v>
      </c>
      <c r="I208" s="82">
        <f t="shared" si="22"/>
        <v>8348.711760000002</v>
      </c>
      <c r="J208" s="34">
        <v>18030</v>
      </c>
      <c r="K208" s="32">
        <v>2238.9699999999998</v>
      </c>
      <c r="L208" s="34">
        <v>14143</v>
      </c>
      <c r="M208" s="32">
        <v>1756.28</v>
      </c>
      <c r="N208" s="34">
        <v>12466</v>
      </c>
      <c r="O208" s="32">
        <v>1548.03</v>
      </c>
      <c r="P208" s="34">
        <v>7496</v>
      </c>
      <c r="Q208" s="32">
        <v>607.92999999999995</v>
      </c>
      <c r="R208" s="34">
        <v>8988</v>
      </c>
      <c r="S208" s="32">
        <v>728.93</v>
      </c>
      <c r="T208" s="34">
        <v>10430</v>
      </c>
      <c r="U208" s="32">
        <v>845.87</v>
      </c>
      <c r="V208" s="34">
        <v>8332</v>
      </c>
      <c r="W208" s="32">
        <v>675.73</v>
      </c>
      <c r="X208" s="34">
        <v>8080</v>
      </c>
      <c r="Y208" s="32">
        <v>655.29</v>
      </c>
      <c r="Z208" s="34">
        <v>10883</v>
      </c>
      <c r="AA208" s="32">
        <v>882.61</v>
      </c>
      <c r="AB208" s="34">
        <v>7256</v>
      </c>
      <c r="AC208" s="32">
        <v>588.46</v>
      </c>
      <c r="AD208" s="34">
        <v>10630</v>
      </c>
      <c r="AE208" s="32">
        <v>862.09</v>
      </c>
      <c r="AF208" s="34">
        <v>16292</v>
      </c>
      <c r="AG208" s="32">
        <v>1321.28</v>
      </c>
    </row>
    <row r="209" spans="1:33" x14ac:dyDescent="0.2">
      <c r="A209" s="9">
        <v>53</v>
      </c>
      <c r="B209" s="29" t="s">
        <v>533</v>
      </c>
      <c r="C209" s="27">
        <v>20.07</v>
      </c>
      <c r="D209" s="12" t="s">
        <v>640</v>
      </c>
      <c r="E209" s="61">
        <f t="shared" si="20"/>
        <v>7.2020000000000001E-2</v>
      </c>
      <c r="F209" s="42">
        <f t="shared" si="24"/>
        <v>35379286</v>
      </c>
      <c r="G209" s="43">
        <f t="shared" si="24"/>
        <v>2548138.33</v>
      </c>
      <c r="H209" s="13">
        <f t="shared" si="23"/>
        <v>3.9219999999999998E-2</v>
      </c>
      <c r="I209" s="82">
        <f t="shared" si="22"/>
        <v>1387575.5969199999</v>
      </c>
      <c r="J209" s="34">
        <v>0</v>
      </c>
      <c r="K209" s="32">
        <v>0</v>
      </c>
      <c r="L209" s="34">
        <v>0</v>
      </c>
      <c r="M209" s="32">
        <v>0</v>
      </c>
      <c r="N209" s="34">
        <v>0</v>
      </c>
      <c r="O209" s="32">
        <v>0</v>
      </c>
      <c r="P209" s="34">
        <v>802300</v>
      </c>
      <c r="Q209" s="32">
        <v>58449.989999999991</v>
      </c>
      <c r="R209" s="34">
        <v>3309836</v>
      </c>
      <c r="S209" s="32">
        <v>222085.22</v>
      </c>
      <c r="T209" s="34">
        <v>3654228</v>
      </c>
      <c r="U209" s="32">
        <v>258124.73999999996</v>
      </c>
      <c r="V209" s="34">
        <v>3763779</v>
      </c>
      <c r="W209" s="32">
        <v>269264.25000000006</v>
      </c>
      <c r="X209" s="34">
        <v>3489438</v>
      </c>
      <c r="Y209" s="32">
        <v>252563.99000000002</v>
      </c>
      <c r="Z209" s="34">
        <v>6027339</v>
      </c>
      <c r="AA209" s="32">
        <v>445065.73</v>
      </c>
      <c r="AB209" s="34">
        <v>4216251</v>
      </c>
      <c r="AC209" s="32">
        <v>298524.2</v>
      </c>
      <c r="AD209" s="34">
        <v>4906430</v>
      </c>
      <c r="AE209" s="32">
        <v>360056.77999999997</v>
      </c>
      <c r="AF209" s="34">
        <v>5209685</v>
      </c>
      <c r="AG209" s="32">
        <v>384003.43</v>
      </c>
    </row>
    <row r="210" spans="1:33" x14ac:dyDescent="0.2">
      <c r="A210" s="22"/>
      <c r="B210" s="23" t="s">
        <v>55</v>
      </c>
      <c r="C210" s="25">
        <f>SUM(C157:C209)</f>
        <v>59.665000000000013</v>
      </c>
      <c r="D210" s="22"/>
      <c r="E210" s="24">
        <f t="shared" si="20"/>
        <v>7.4870000000000006E-2</v>
      </c>
      <c r="F210" s="44">
        <f>SUM(F157:F209)</f>
        <v>101335788</v>
      </c>
      <c r="G210" s="45">
        <f>SUM(G157:G209)</f>
        <v>7586504.2015999984</v>
      </c>
      <c r="H210" s="25">
        <f t="shared" si="23"/>
        <v>4.2070000000000003E-2</v>
      </c>
      <c r="I210" s="80"/>
      <c r="J210" s="35">
        <f t="shared" ref="J210:AG210" si="25">SUM(J157:J209)</f>
        <v>6289816</v>
      </c>
      <c r="K210" s="36">
        <f t="shared" si="25"/>
        <v>462656.41999999987</v>
      </c>
      <c r="L210" s="35">
        <f t="shared" si="25"/>
        <v>6230848</v>
      </c>
      <c r="M210" s="36">
        <f t="shared" si="25"/>
        <v>461885.33999999997</v>
      </c>
      <c r="N210" s="35">
        <f t="shared" si="25"/>
        <v>6680361</v>
      </c>
      <c r="O210" s="36">
        <f t="shared" si="25"/>
        <v>493320.05</v>
      </c>
      <c r="P210" s="35">
        <f t="shared" si="25"/>
        <v>6632839</v>
      </c>
      <c r="Q210" s="36">
        <f t="shared" si="25"/>
        <v>508002.37109999993</v>
      </c>
      <c r="R210" s="35">
        <f t="shared" si="25"/>
        <v>7433934</v>
      </c>
      <c r="S210" s="36">
        <f t="shared" si="25"/>
        <v>538623.84940000006</v>
      </c>
      <c r="T210" s="35">
        <f t="shared" si="25"/>
        <v>7644017</v>
      </c>
      <c r="U210" s="36">
        <f t="shared" si="25"/>
        <v>565912.88320000004</v>
      </c>
      <c r="V210" s="35">
        <f t="shared" si="25"/>
        <v>7839984</v>
      </c>
      <c r="W210" s="36">
        <f t="shared" si="25"/>
        <v>582842.27230000007</v>
      </c>
      <c r="X210" s="35">
        <f t="shared" si="25"/>
        <v>7570993</v>
      </c>
      <c r="Y210" s="36">
        <f t="shared" si="25"/>
        <v>566906.57510000002</v>
      </c>
      <c r="Z210" s="35">
        <f t="shared" si="25"/>
        <v>12836272</v>
      </c>
      <c r="AA210" s="36">
        <f t="shared" si="25"/>
        <v>970116.63970000017</v>
      </c>
      <c r="AB210" s="35">
        <f t="shared" si="25"/>
        <v>9044198</v>
      </c>
      <c r="AC210" s="36">
        <f t="shared" si="25"/>
        <v>674685.11780000001</v>
      </c>
      <c r="AD210" s="35">
        <f t="shared" si="25"/>
        <v>10929634</v>
      </c>
      <c r="AE210" s="36">
        <f t="shared" si="25"/>
        <v>826939.38659999985</v>
      </c>
      <c r="AF210" s="35">
        <f t="shared" si="25"/>
        <v>12202892</v>
      </c>
      <c r="AG210" s="36">
        <f t="shared" si="25"/>
        <v>934613.29640000011</v>
      </c>
    </row>
    <row r="211" spans="1:33" x14ac:dyDescent="0.2">
      <c r="A211" s="9">
        <v>1</v>
      </c>
      <c r="B211" s="10" t="s">
        <v>511</v>
      </c>
      <c r="C211" s="27">
        <v>0.16500000000000001</v>
      </c>
      <c r="D211" s="9" t="s">
        <v>372</v>
      </c>
      <c r="E211" s="8">
        <f t="shared" si="20"/>
        <v>0.13431999999999999</v>
      </c>
      <c r="F211" s="42">
        <f t="shared" si="24"/>
        <v>527475</v>
      </c>
      <c r="G211" s="43">
        <f t="shared" si="24"/>
        <v>70850.45</v>
      </c>
      <c r="H211" s="13">
        <f t="shared" si="23"/>
        <v>0.10152</v>
      </c>
      <c r="I211" s="82">
        <f>H211*F211</f>
        <v>53549.262000000002</v>
      </c>
      <c r="J211" s="34">
        <v>26776</v>
      </c>
      <c r="K211" s="32">
        <v>3596.55</v>
      </c>
      <c r="L211" s="34">
        <v>11448</v>
      </c>
      <c r="M211" s="32">
        <v>1537.7</v>
      </c>
      <c r="N211" s="34">
        <v>46678</v>
      </c>
      <c r="O211" s="32">
        <v>6269.79</v>
      </c>
      <c r="P211" s="34">
        <v>92588</v>
      </c>
      <c r="Q211" s="32">
        <v>12436.42</v>
      </c>
      <c r="R211" s="34">
        <v>56331</v>
      </c>
      <c r="S211" s="32">
        <v>7566.38</v>
      </c>
      <c r="T211" s="34">
        <v>41037</v>
      </c>
      <c r="U211" s="32">
        <v>5512.09</v>
      </c>
      <c r="V211" s="34">
        <v>33105</v>
      </c>
      <c r="W211" s="32">
        <v>4446.66</v>
      </c>
      <c r="X211" s="34">
        <v>24363</v>
      </c>
      <c r="Y211" s="32">
        <v>3272.44</v>
      </c>
      <c r="Z211" s="34">
        <v>18513</v>
      </c>
      <c r="AA211" s="32">
        <v>2486.67</v>
      </c>
      <c r="AB211" s="34">
        <v>35185</v>
      </c>
      <c r="AC211" s="32">
        <v>4726.05</v>
      </c>
      <c r="AD211" s="34">
        <v>73326</v>
      </c>
      <c r="AE211" s="32">
        <v>9849.15</v>
      </c>
      <c r="AF211" s="34">
        <v>68125</v>
      </c>
      <c r="AG211" s="32">
        <v>9150.5499999999993</v>
      </c>
    </row>
    <row r="212" spans="1:33" x14ac:dyDescent="0.2">
      <c r="A212" s="9">
        <v>2</v>
      </c>
      <c r="B212" s="10" t="s">
        <v>152</v>
      </c>
      <c r="C212" s="27">
        <v>0.03</v>
      </c>
      <c r="D212" s="9" t="s">
        <v>373</v>
      </c>
      <c r="E212" s="8">
        <f t="shared" si="20"/>
        <v>0.13855999999999999</v>
      </c>
      <c r="F212" s="42">
        <f t="shared" si="24"/>
        <v>143551</v>
      </c>
      <c r="G212" s="43">
        <f t="shared" si="24"/>
        <v>19890.410000000003</v>
      </c>
      <c r="H212" s="13">
        <f t="shared" ref="H212:H269" si="26">E212-$C$361</f>
        <v>0.10575999999999999</v>
      </c>
      <c r="I212" s="82">
        <f t="shared" ref="I212:I275" si="27">H212*F212</f>
        <v>15181.953759999999</v>
      </c>
      <c r="J212" s="34">
        <v>13041</v>
      </c>
      <c r="K212" s="32">
        <v>1806.96</v>
      </c>
      <c r="L212" s="34">
        <v>6845</v>
      </c>
      <c r="M212" s="32">
        <v>948.44</v>
      </c>
      <c r="N212" s="34">
        <v>13209</v>
      </c>
      <c r="O212" s="32">
        <v>1830.24</v>
      </c>
      <c r="P212" s="34">
        <v>13534</v>
      </c>
      <c r="Q212" s="32">
        <v>1875.27</v>
      </c>
      <c r="R212" s="34">
        <v>13837</v>
      </c>
      <c r="S212" s="32">
        <v>1917.25</v>
      </c>
      <c r="T212" s="34">
        <v>9643</v>
      </c>
      <c r="U212" s="32">
        <v>1336.13</v>
      </c>
      <c r="V212" s="34">
        <v>10987</v>
      </c>
      <c r="W212" s="32">
        <v>1522.36</v>
      </c>
      <c r="X212" s="34">
        <v>11367</v>
      </c>
      <c r="Y212" s="32">
        <v>1575.01</v>
      </c>
      <c r="Z212" s="34">
        <v>11367</v>
      </c>
      <c r="AA212" s="32">
        <v>1575.01</v>
      </c>
      <c r="AB212" s="34">
        <v>11793</v>
      </c>
      <c r="AC212" s="32">
        <v>1634.04</v>
      </c>
      <c r="AD212" s="34">
        <v>13070</v>
      </c>
      <c r="AE212" s="32">
        <v>1810.98</v>
      </c>
      <c r="AF212" s="34">
        <v>14858</v>
      </c>
      <c r="AG212" s="32">
        <v>2058.7199999999998</v>
      </c>
    </row>
    <row r="213" spans="1:33" x14ac:dyDescent="0.2">
      <c r="A213" s="9">
        <v>3</v>
      </c>
      <c r="B213" s="10" t="s">
        <v>153</v>
      </c>
      <c r="C213" s="27">
        <v>0.152</v>
      </c>
      <c r="D213" s="9" t="s">
        <v>374</v>
      </c>
      <c r="E213" s="8">
        <f t="shared" ref="E213:E276" si="28">ROUND(G213/F213,5)</f>
        <v>0.13431999999999999</v>
      </c>
      <c r="F213" s="42">
        <f t="shared" si="24"/>
        <v>361782</v>
      </c>
      <c r="G213" s="43">
        <f t="shared" si="24"/>
        <v>48594.559999999998</v>
      </c>
      <c r="H213" s="13">
        <f t="shared" si="26"/>
        <v>0.10152</v>
      </c>
      <c r="I213" s="82">
        <f t="shared" si="27"/>
        <v>36728.108639999999</v>
      </c>
      <c r="J213" s="34">
        <v>54654</v>
      </c>
      <c r="K213" s="32">
        <v>7341.13</v>
      </c>
      <c r="L213" s="34">
        <v>27944</v>
      </c>
      <c r="M213" s="32">
        <v>3753.44</v>
      </c>
      <c r="N213" s="34">
        <v>59585</v>
      </c>
      <c r="O213" s="32">
        <v>8003.46</v>
      </c>
      <c r="P213" s="34">
        <v>49158</v>
      </c>
      <c r="Q213" s="32">
        <v>6602.9</v>
      </c>
      <c r="R213" s="34">
        <v>27820</v>
      </c>
      <c r="S213" s="32">
        <v>3736.78</v>
      </c>
      <c r="T213" s="34">
        <v>14044</v>
      </c>
      <c r="U213" s="32">
        <v>1886.39</v>
      </c>
      <c r="V213" s="34">
        <v>12837</v>
      </c>
      <c r="W213" s="32">
        <v>1724.27</v>
      </c>
      <c r="X213" s="34">
        <v>13318</v>
      </c>
      <c r="Y213" s="32">
        <v>1788.87</v>
      </c>
      <c r="Z213" s="34">
        <v>7815</v>
      </c>
      <c r="AA213" s="32">
        <v>1049.71</v>
      </c>
      <c r="AB213" s="34">
        <v>18424</v>
      </c>
      <c r="AC213" s="32">
        <v>2474.71</v>
      </c>
      <c r="AD213" s="34">
        <v>41828</v>
      </c>
      <c r="AE213" s="32">
        <v>5618.34</v>
      </c>
      <c r="AF213" s="34">
        <v>34355</v>
      </c>
      <c r="AG213" s="32">
        <v>4614.5600000000004</v>
      </c>
    </row>
    <row r="214" spans="1:33" x14ac:dyDescent="0.2">
      <c r="A214" s="9">
        <v>4</v>
      </c>
      <c r="B214" s="10" t="s">
        <v>154</v>
      </c>
      <c r="C214" s="27">
        <v>5.1999999999999998E-2</v>
      </c>
      <c r="D214" s="9" t="s">
        <v>377</v>
      </c>
      <c r="E214" s="8">
        <f t="shared" si="28"/>
        <v>0.13855999999999999</v>
      </c>
      <c r="F214" s="42">
        <f t="shared" si="24"/>
        <v>130578</v>
      </c>
      <c r="G214" s="43">
        <f t="shared" si="24"/>
        <v>18092.89</v>
      </c>
      <c r="H214" s="13">
        <f t="shared" si="26"/>
        <v>0.10575999999999999</v>
      </c>
      <c r="I214" s="82">
        <f t="shared" si="27"/>
        <v>13809.929279999998</v>
      </c>
      <c r="J214" s="34">
        <v>23640</v>
      </c>
      <c r="K214" s="32">
        <v>3275.56</v>
      </c>
      <c r="L214" s="34">
        <v>10983</v>
      </c>
      <c r="M214" s="32">
        <v>1521.8</v>
      </c>
      <c r="N214" s="34">
        <v>14017</v>
      </c>
      <c r="O214" s="32">
        <v>1942.2</v>
      </c>
      <c r="P214" s="34">
        <v>12187</v>
      </c>
      <c r="Q214" s="32">
        <v>1688.63</v>
      </c>
      <c r="R214" s="34">
        <v>5407</v>
      </c>
      <c r="S214" s="32">
        <v>749.19</v>
      </c>
      <c r="T214" s="34">
        <v>5681</v>
      </c>
      <c r="U214" s="32">
        <v>787.16</v>
      </c>
      <c r="V214" s="34">
        <v>5845</v>
      </c>
      <c r="W214" s="32">
        <v>809.88</v>
      </c>
      <c r="X214" s="34">
        <v>6731</v>
      </c>
      <c r="Y214" s="32">
        <v>932.65</v>
      </c>
      <c r="Z214" s="34">
        <v>5710</v>
      </c>
      <c r="AA214" s="32">
        <v>791.18</v>
      </c>
      <c r="AB214" s="34">
        <v>12968</v>
      </c>
      <c r="AC214" s="32">
        <v>1796.85</v>
      </c>
      <c r="AD214" s="34">
        <v>14155</v>
      </c>
      <c r="AE214" s="32">
        <v>1961.32</v>
      </c>
      <c r="AF214" s="34">
        <v>13254</v>
      </c>
      <c r="AG214" s="32">
        <v>1836.47</v>
      </c>
    </row>
    <row r="215" spans="1:33" x14ac:dyDescent="0.2">
      <c r="A215" s="9">
        <v>5</v>
      </c>
      <c r="B215" s="10" t="s">
        <v>155</v>
      </c>
      <c r="C215" s="27">
        <v>0.3</v>
      </c>
      <c r="D215" s="9" t="s">
        <v>378</v>
      </c>
      <c r="E215" s="8">
        <f t="shared" si="28"/>
        <v>0.12637999999999999</v>
      </c>
      <c r="F215" s="42">
        <f t="shared" si="24"/>
        <v>1135849</v>
      </c>
      <c r="G215" s="43">
        <f t="shared" si="24"/>
        <v>143548.57999999999</v>
      </c>
      <c r="H215" s="13">
        <f t="shared" si="26"/>
        <v>9.3579999999999997E-2</v>
      </c>
      <c r="I215" s="82">
        <f t="shared" si="27"/>
        <v>106292.74941999999</v>
      </c>
      <c r="J215" s="34">
        <v>190821</v>
      </c>
      <c r="K215" s="32">
        <v>24115.96</v>
      </c>
      <c r="L215" s="34">
        <v>36552</v>
      </c>
      <c r="M215" s="32">
        <v>4619.4399999999996</v>
      </c>
      <c r="N215" s="34">
        <v>128170</v>
      </c>
      <c r="O215" s="32">
        <v>16198.12</v>
      </c>
      <c r="P215" s="34">
        <v>179484</v>
      </c>
      <c r="Q215" s="32">
        <v>22683.19</v>
      </c>
      <c r="R215" s="34">
        <v>66858</v>
      </c>
      <c r="S215" s="32">
        <v>8449.51</v>
      </c>
      <c r="T215" s="34">
        <v>18049</v>
      </c>
      <c r="U215" s="32">
        <v>2281.0300000000002</v>
      </c>
      <c r="V215" s="34">
        <v>41797</v>
      </c>
      <c r="W215" s="32">
        <v>5282.3</v>
      </c>
      <c r="X215" s="34">
        <v>51368</v>
      </c>
      <c r="Y215" s="32">
        <v>6491.89</v>
      </c>
      <c r="Z215" s="34">
        <v>7983</v>
      </c>
      <c r="AA215" s="32">
        <v>1008.89</v>
      </c>
      <c r="AB215" s="34">
        <v>63414</v>
      </c>
      <c r="AC215" s="32">
        <v>8014.26</v>
      </c>
      <c r="AD215" s="34">
        <v>115064</v>
      </c>
      <c r="AE215" s="32">
        <v>14541.79</v>
      </c>
      <c r="AF215" s="34">
        <v>236289</v>
      </c>
      <c r="AG215" s="32">
        <v>29862.2</v>
      </c>
    </row>
    <row r="216" spans="1:33" x14ac:dyDescent="0.2">
      <c r="A216" s="9">
        <v>6</v>
      </c>
      <c r="B216" s="10" t="s">
        <v>156</v>
      </c>
      <c r="C216" s="27">
        <v>0.6</v>
      </c>
      <c r="D216" s="9" t="s">
        <v>379</v>
      </c>
      <c r="E216" s="8">
        <f t="shared" si="28"/>
        <v>0.12136</v>
      </c>
      <c r="F216" s="42">
        <f t="shared" si="24"/>
        <v>1248151</v>
      </c>
      <c r="G216" s="43">
        <f t="shared" si="24"/>
        <v>151475.61000000002</v>
      </c>
      <c r="H216" s="13">
        <f t="shared" si="26"/>
        <v>8.856E-2</v>
      </c>
      <c r="I216" s="82">
        <f t="shared" si="27"/>
        <v>110536.25255999999</v>
      </c>
      <c r="J216" s="34">
        <v>184486</v>
      </c>
      <c r="K216" s="32">
        <v>22389.22</v>
      </c>
      <c r="L216" s="34">
        <v>12595</v>
      </c>
      <c r="M216" s="32">
        <v>1528.53</v>
      </c>
      <c r="N216" s="34">
        <v>149163</v>
      </c>
      <c r="O216" s="32">
        <v>18102.419999999998</v>
      </c>
      <c r="P216" s="34">
        <v>238365</v>
      </c>
      <c r="Q216" s="32">
        <v>28927.98</v>
      </c>
      <c r="R216" s="34">
        <v>112210</v>
      </c>
      <c r="S216" s="32">
        <v>13617.81</v>
      </c>
      <c r="T216" s="34">
        <v>121161</v>
      </c>
      <c r="U216" s="32">
        <v>14704.1</v>
      </c>
      <c r="V216" s="34">
        <v>10061</v>
      </c>
      <c r="W216" s="32">
        <v>1221</v>
      </c>
      <c r="X216" s="34">
        <v>6651</v>
      </c>
      <c r="Y216" s="32">
        <v>807.17</v>
      </c>
      <c r="Z216" s="34">
        <v>5266</v>
      </c>
      <c r="AA216" s="32">
        <v>639.08000000000004</v>
      </c>
      <c r="AB216" s="34">
        <v>135524</v>
      </c>
      <c r="AC216" s="32">
        <v>16447.189999999999</v>
      </c>
      <c r="AD216" s="34">
        <v>191662</v>
      </c>
      <c r="AE216" s="32">
        <v>23260.1</v>
      </c>
      <c r="AF216" s="34">
        <v>81007</v>
      </c>
      <c r="AG216" s="32">
        <v>9831.01</v>
      </c>
    </row>
    <row r="217" spans="1:33" x14ac:dyDescent="0.2">
      <c r="A217" s="9">
        <v>7</v>
      </c>
      <c r="B217" s="10" t="s">
        <v>157</v>
      </c>
      <c r="C217" s="27">
        <v>0.12</v>
      </c>
      <c r="D217" s="9" t="s">
        <v>380</v>
      </c>
      <c r="E217" s="8">
        <f t="shared" si="28"/>
        <v>0.13755999999999999</v>
      </c>
      <c r="F217" s="42">
        <f t="shared" si="24"/>
        <v>250000</v>
      </c>
      <c r="G217" s="43">
        <f t="shared" si="24"/>
        <v>34390</v>
      </c>
      <c r="H217" s="13">
        <f t="shared" si="26"/>
        <v>0.10475999999999999</v>
      </c>
      <c r="I217" s="82">
        <f t="shared" si="27"/>
        <v>26189.999999999996</v>
      </c>
      <c r="J217" s="34">
        <v>54199</v>
      </c>
      <c r="K217" s="32">
        <v>7455.61</v>
      </c>
      <c r="L217" s="34">
        <v>16004</v>
      </c>
      <c r="M217" s="32">
        <v>2201.5100000000002</v>
      </c>
      <c r="N217" s="34">
        <v>55920</v>
      </c>
      <c r="O217" s="32">
        <v>7692.36</v>
      </c>
      <c r="P217" s="34">
        <v>42577</v>
      </c>
      <c r="Q217" s="32">
        <v>5856.89</v>
      </c>
      <c r="R217" s="34">
        <v>15153</v>
      </c>
      <c r="S217" s="32">
        <v>2084.4499999999998</v>
      </c>
      <c r="T217" s="34">
        <v>6044</v>
      </c>
      <c r="U217" s="32">
        <v>831.41</v>
      </c>
      <c r="V217" s="34">
        <v>11257</v>
      </c>
      <c r="W217" s="32">
        <v>1548.51</v>
      </c>
      <c r="X217" s="34">
        <v>6850</v>
      </c>
      <c r="Y217" s="32">
        <v>942.29</v>
      </c>
      <c r="Z217" s="34">
        <v>4345</v>
      </c>
      <c r="AA217" s="32">
        <v>597.70000000000005</v>
      </c>
      <c r="AB217" s="34">
        <v>22426</v>
      </c>
      <c r="AC217" s="32">
        <v>3084.92</v>
      </c>
      <c r="AD217" s="34">
        <v>15225</v>
      </c>
      <c r="AE217" s="32">
        <v>2094.35</v>
      </c>
      <c r="AF217" s="34">
        <v>0</v>
      </c>
      <c r="AG217" s="32">
        <v>0</v>
      </c>
    </row>
    <row r="218" spans="1:33" x14ac:dyDescent="0.2">
      <c r="A218" s="9">
        <v>8</v>
      </c>
      <c r="B218" s="10" t="s">
        <v>193</v>
      </c>
      <c r="C218" s="27">
        <v>0.23499999999999999</v>
      </c>
      <c r="D218" s="9" t="s">
        <v>381</v>
      </c>
      <c r="E218" s="8">
        <f t="shared" si="28"/>
        <v>0.12637999999999999</v>
      </c>
      <c r="F218" s="42">
        <f t="shared" si="24"/>
        <v>654874</v>
      </c>
      <c r="G218" s="43">
        <f t="shared" si="24"/>
        <v>82762.990000000005</v>
      </c>
      <c r="H218" s="13">
        <f t="shared" si="26"/>
        <v>9.3579999999999997E-2</v>
      </c>
      <c r="I218" s="82">
        <f t="shared" si="27"/>
        <v>61283.108919999999</v>
      </c>
      <c r="J218" s="34">
        <v>75342</v>
      </c>
      <c r="K218" s="32">
        <v>9521.7199999999993</v>
      </c>
      <c r="L218" s="34">
        <v>11835</v>
      </c>
      <c r="M218" s="32">
        <v>1495.71</v>
      </c>
      <c r="N218" s="34">
        <v>66260</v>
      </c>
      <c r="O218" s="32">
        <v>8373.94</v>
      </c>
      <c r="P218" s="34">
        <v>119188</v>
      </c>
      <c r="Q218" s="32">
        <v>15062.98</v>
      </c>
      <c r="R218" s="34">
        <v>61962</v>
      </c>
      <c r="S218" s="32">
        <v>7830.76</v>
      </c>
      <c r="T218" s="34">
        <v>68105</v>
      </c>
      <c r="U218" s="32">
        <v>8607.11</v>
      </c>
      <c r="V218" s="34">
        <v>23590</v>
      </c>
      <c r="W218" s="32">
        <v>2981.3</v>
      </c>
      <c r="X218" s="34">
        <v>14615</v>
      </c>
      <c r="Y218" s="32">
        <v>1847.04</v>
      </c>
      <c r="Z218" s="34">
        <v>9581</v>
      </c>
      <c r="AA218" s="32">
        <v>1210.8499999999999</v>
      </c>
      <c r="AB218" s="34">
        <v>50001</v>
      </c>
      <c r="AC218" s="32">
        <v>6319.13</v>
      </c>
      <c r="AD218" s="34">
        <v>90366</v>
      </c>
      <c r="AE218" s="32">
        <v>11420.46</v>
      </c>
      <c r="AF218" s="34">
        <v>64029</v>
      </c>
      <c r="AG218" s="32">
        <v>8091.99</v>
      </c>
    </row>
    <row r="219" spans="1:33" x14ac:dyDescent="0.2">
      <c r="A219" s="9">
        <v>9</v>
      </c>
      <c r="B219" s="10" t="s">
        <v>194</v>
      </c>
      <c r="C219" s="27">
        <v>0.375</v>
      </c>
      <c r="D219" s="9" t="s">
        <v>382</v>
      </c>
      <c r="E219" s="8">
        <f t="shared" si="28"/>
        <v>0.12637999999999999</v>
      </c>
      <c r="F219" s="42">
        <f t="shared" si="24"/>
        <v>1196206</v>
      </c>
      <c r="G219" s="43">
        <f t="shared" si="24"/>
        <v>151176.52000000002</v>
      </c>
      <c r="H219" s="13">
        <f t="shared" si="26"/>
        <v>9.3579999999999997E-2</v>
      </c>
      <c r="I219" s="82">
        <f t="shared" si="27"/>
        <v>111940.95748</v>
      </c>
      <c r="J219" s="34">
        <v>159117</v>
      </c>
      <c r="K219" s="32">
        <v>20109.21</v>
      </c>
      <c r="L219" s="34">
        <v>29376</v>
      </c>
      <c r="M219" s="32">
        <v>3712.54</v>
      </c>
      <c r="N219" s="34">
        <v>123724</v>
      </c>
      <c r="O219" s="32">
        <v>15636.24</v>
      </c>
      <c r="P219" s="34">
        <v>197246</v>
      </c>
      <c r="Q219" s="32">
        <v>24927.95</v>
      </c>
      <c r="R219" s="34">
        <v>108980</v>
      </c>
      <c r="S219" s="32">
        <v>13772.89</v>
      </c>
      <c r="T219" s="34">
        <v>114689</v>
      </c>
      <c r="U219" s="32">
        <v>14494.4</v>
      </c>
      <c r="V219" s="34">
        <v>40030</v>
      </c>
      <c r="W219" s="32">
        <v>5058.99</v>
      </c>
      <c r="X219" s="34">
        <v>30912</v>
      </c>
      <c r="Y219" s="32">
        <v>3906.66</v>
      </c>
      <c r="Z219" s="34">
        <v>28441</v>
      </c>
      <c r="AA219" s="32">
        <v>3594.37</v>
      </c>
      <c r="AB219" s="34">
        <v>107655</v>
      </c>
      <c r="AC219" s="32">
        <v>13605.44</v>
      </c>
      <c r="AD219" s="34">
        <v>168488</v>
      </c>
      <c r="AE219" s="32">
        <v>21293.51</v>
      </c>
      <c r="AF219" s="34">
        <v>87548</v>
      </c>
      <c r="AG219" s="32">
        <v>11064.32</v>
      </c>
    </row>
    <row r="220" spans="1:33" x14ac:dyDescent="0.2">
      <c r="A220" s="9">
        <v>10</v>
      </c>
      <c r="B220" s="10" t="s">
        <v>195</v>
      </c>
      <c r="C220" s="27">
        <v>5.5E-2</v>
      </c>
      <c r="D220" s="9" t="s">
        <v>383</v>
      </c>
      <c r="E220" s="8">
        <f t="shared" si="28"/>
        <v>0.13855999999999999</v>
      </c>
      <c r="F220" s="42">
        <f t="shared" si="24"/>
        <v>110000</v>
      </c>
      <c r="G220" s="43">
        <f t="shared" si="24"/>
        <v>15241.589999999998</v>
      </c>
      <c r="H220" s="13">
        <f t="shared" si="26"/>
        <v>0.10575999999999999</v>
      </c>
      <c r="I220" s="82">
        <f t="shared" si="27"/>
        <v>11633.599999999999</v>
      </c>
      <c r="J220" s="34">
        <v>18337</v>
      </c>
      <c r="K220" s="32">
        <v>2540.77</v>
      </c>
      <c r="L220" s="34">
        <v>1979</v>
      </c>
      <c r="M220" s="32">
        <v>274.20999999999998</v>
      </c>
      <c r="N220" s="34">
        <v>16311</v>
      </c>
      <c r="O220" s="32">
        <v>2260.0500000000002</v>
      </c>
      <c r="P220" s="34">
        <v>19723</v>
      </c>
      <c r="Q220" s="32">
        <v>2732.82</v>
      </c>
      <c r="R220" s="34">
        <v>6805</v>
      </c>
      <c r="S220" s="32">
        <v>942.9</v>
      </c>
      <c r="T220" s="34">
        <v>5290</v>
      </c>
      <c r="U220" s="32">
        <v>732.98</v>
      </c>
      <c r="V220" s="34">
        <v>2574</v>
      </c>
      <c r="W220" s="32">
        <v>356.65</v>
      </c>
      <c r="X220" s="34">
        <v>5744</v>
      </c>
      <c r="Y220" s="32">
        <v>795.89</v>
      </c>
      <c r="Z220" s="34">
        <v>3895</v>
      </c>
      <c r="AA220" s="32">
        <v>539.69000000000005</v>
      </c>
      <c r="AB220" s="34">
        <v>16159</v>
      </c>
      <c r="AC220" s="32">
        <v>2238.9899999999998</v>
      </c>
      <c r="AD220" s="34">
        <v>13183</v>
      </c>
      <c r="AE220" s="32">
        <v>1826.64</v>
      </c>
      <c r="AF220" s="34">
        <v>0</v>
      </c>
      <c r="AG220" s="32">
        <v>0</v>
      </c>
    </row>
    <row r="221" spans="1:33" x14ac:dyDescent="0.2">
      <c r="A221" s="9">
        <v>11</v>
      </c>
      <c r="B221" s="10" t="s">
        <v>512</v>
      </c>
      <c r="C221" s="27">
        <v>0.12</v>
      </c>
      <c r="D221" s="9" t="s">
        <v>384</v>
      </c>
      <c r="E221" s="8">
        <f t="shared" si="28"/>
        <v>0.13755999999999999</v>
      </c>
      <c r="F221" s="42">
        <f t="shared" si="24"/>
        <v>260000</v>
      </c>
      <c r="G221" s="43">
        <f t="shared" si="24"/>
        <v>35765.599999999999</v>
      </c>
      <c r="H221" s="13">
        <f t="shared" si="26"/>
        <v>0.10475999999999999</v>
      </c>
      <c r="I221" s="82">
        <f t="shared" si="27"/>
        <v>27237.599999999999</v>
      </c>
      <c r="J221" s="34">
        <v>46691</v>
      </c>
      <c r="K221" s="32">
        <v>6422.81</v>
      </c>
      <c r="L221" s="34">
        <v>13767</v>
      </c>
      <c r="M221" s="32">
        <v>1893.79</v>
      </c>
      <c r="N221" s="34">
        <v>43989</v>
      </c>
      <c r="O221" s="32">
        <v>6051.13</v>
      </c>
      <c r="P221" s="34">
        <v>46345</v>
      </c>
      <c r="Q221" s="32">
        <v>6375.22</v>
      </c>
      <c r="R221" s="34">
        <v>20523</v>
      </c>
      <c r="S221" s="32">
        <v>2823.14</v>
      </c>
      <c r="T221" s="34">
        <v>6098</v>
      </c>
      <c r="U221" s="32">
        <v>838.84</v>
      </c>
      <c r="V221" s="34">
        <v>12759</v>
      </c>
      <c r="W221" s="32">
        <v>1755.13</v>
      </c>
      <c r="X221" s="34">
        <v>16714</v>
      </c>
      <c r="Y221" s="32">
        <v>2299.1799999999998</v>
      </c>
      <c r="Z221" s="34">
        <v>9351</v>
      </c>
      <c r="AA221" s="32">
        <v>1286.32</v>
      </c>
      <c r="AB221" s="34">
        <v>26462</v>
      </c>
      <c r="AC221" s="32">
        <v>3640.11</v>
      </c>
      <c r="AD221" s="34">
        <v>17301</v>
      </c>
      <c r="AE221" s="32">
        <v>2379.9299999999998</v>
      </c>
      <c r="AF221" s="34">
        <v>0</v>
      </c>
      <c r="AG221" s="32">
        <v>0</v>
      </c>
    </row>
    <row r="222" spans="1:33" x14ac:dyDescent="0.2">
      <c r="A222" s="9">
        <v>12</v>
      </c>
      <c r="B222" s="10" t="s">
        <v>196</v>
      </c>
      <c r="C222" s="27">
        <v>4.4999999999999998E-2</v>
      </c>
      <c r="D222" s="9" t="s">
        <v>385</v>
      </c>
      <c r="E222" s="8">
        <f t="shared" si="28"/>
        <v>0.13855999999999999</v>
      </c>
      <c r="F222" s="42">
        <f t="shared" si="24"/>
        <v>201490</v>
      </c>
      <c r="G222" s="43">
        <f t="shared" si="24"/>
        <v>27918.45</v>
      </c>
      <c r="H222" s="13">
        <f t="shared" si="26"/>
        <v>0.10575999999999999</v>
      </c>
      <c r="I222" s="82">
        <f t="shared" si="27"/>
        <v>21309.582399999999</v>
      </c>
      <c r="J222" s="34">
        <v>26960</v>
      </c>
      <c r="K222" s="32">
        <v>3735.58</v>
      </c>
      <c r="L222" s="34">
        <v>8672</v>
      </c>
      <c r="M222" s="32">
        <v>1201.5899999999999</v>
      </c>
      <c r="N222" s="34">
        <v>29351</v>
      </c>
      <c r="O222" s="32">
        <v>4066.87</v>
      </c>
      <c r="P222" s="34">
        <v>27272</v>
      </c>
      <c r="Q222" s="32">
        <v>3778.81</v>
      </c>
      <c r="R222" s="34">
        <v>14064</v>
      </c>
      <c r="S222" s="32">
        <v>1948.71</v>
      </c>
      <c r="T222" s="34">
        <v>14806</v>
      </c>
      <c r="U222" s="32">
        <v>2051.52</v>
      </c>
      <c r="V222" s="34">
        <v>7735</v>
      </c>
      <c r="W222" s="32">
        <v>1071.76</v>
      </c>
      <c r="X222" s="34">
        <v>5267</v>
      </c>
      <c r="Y222" s="32">
        <v>729.8</v>
      </c>
      <c r="Z222" s="34">
        <v>6483</v>
      </c>
      <c r="AA222" s="32">
        <v>898.28</v>
      </c>
      <c r="AB222" s="34">
        <v>17036</v>
      </c>
      <c r="AC222" s="32">
        <v>2360.5100000000002</v>
      </c>
      <c r="AD222" s="34">
        <v>25597</v>
      </c>
      <c r="AE222" s="32">
        <v>3546.72</v>
      </c>
      <c r="AF222" s="34">
        <v>18247</v>
      </c>
      <c r="AG222" s="32">
        <v>2528.3000000000002</v>
      </c>
    </row>
    <row r="223" spans="1:33" x14ac:dyDescent="0.2">
      <c r="A223" s="9">
        <v>13</v>
      </c>
      <c r="B223" s="10" t="s">
        <v>197</v>
      </c>
      <c r="C223" s="27">
        <v>0.4</v>
      </c>
      <c r="D223" s="9" t="s">
        <v>386</v>
      </c>
      <c r="E223" s="8">
        <f t="shared" si="28"/>
        <v>0.12637999999999999</v>
      </c>
      <c r="F223" s="42">
        <f t="shared" si="24"/>
        <v>1439669</v>
      </c>
      <c r="G223" s="43">
        <f t="shared" si="24"/>
        <v>181945.37</v>
      </c>
      <c r="H223" s="13">
        <f t="shared" si="26"/>
        <v>9.3579999999999997E-2</v>
      </c>
      <c r="I223" s="82">
        <f t="shared" si="27"/>
        <v>134724.22501999998</v>
      </c>
      <c r="J223" s="34">
        <v>207764</v>
      </c>
      <c r="K223" s="32">
        <v>26257.21</v>
      </c>
      <c r="L223" s="34">
        <v>125640</v>
      </c>
      <c r="M223" s="32">
        <v>15878.38</v>
      </c>
      <c r="N223" s="34">
        <v>76376</v>
      </c>
      <c r="O223" s="32">
        <v>9652.4</v>
      </c>
      <c r="P223" s="34">
        <v>0</v>
      </c>
      <c r="Q223" s="32">
        <v>0</v>
      </c>
      <c r="R223" s="34">
        <v>49601</v>
      </c>
      <c r="S223" s="32">
        <v>6268.57</v>
      </c>
      <c r="T223" s="34">
        <v>137969</v>
      </c>
      <c r="U223" s="32">
        <v>17436.52</v>
      </c>
      <c r="V223" s="34">
        <v>152221</v>
      </c>
      <c r="W223" s="32">
        <v>19237.689999999999</v>
      </c>
      <c r="X223" s="34">
        <v>147799</v>
      </c>
      <c r="Y223" s="32">
        <v>18678.84</v>
      </c>
      <c r="Z223" s="34">
        <v>147164</v>
      </c>
      <c r="AA223" s="32">
        <v>18598.59</v>
      </c>
      <c r="AB223" s="34">
        <v>0</v>
      </c>
      <c r="AC223" s="32">
        <v>0</v>
      </c>
      <c r="AD223" s="34">
        <v>181098</v>
      </c>
      <c r="AE223" s="32">
        <v>22887.17</v>
      </c>
      <c r="AF223" s="34">
        <v>214037</v>
      </c>
      <c r="AG223" s="32">
        <v>27050</v>
      </c>
    </row>
    <row r="224" spans="1:33" x14ac:dyDescent="0.2">
      <c r="A224" s="9">
        <v>14</v>
      </c>
      <c r="B224" s="10" t="s">
        <v>198</v>
      </c>
      <c r="C224" s="27">
        <v>0.48</v>
      </c>
      <c r="D224" s="9" t="s">
        <v>387</v>
      </c>
      <c r="E224" s="8">
        <f t="shared" si="28"/>
        <v>0.12136</v>
      </c>
      <c r="F224" s="42">
        <f t="shared" si="24"/>
        <v>1057413</v>
      </c>
      <c r="G224" s="43">
        <f t="shared" si="24"/>
        <v>128327.65</v>
      </c>
      <c r="H224" s="13">
        <f t="shared" si="26"/>
        <v>8.856E-2</v>
      </c>
      <c r="I224" s="82">
        <f t="shared" si="27"/>
        <v>93644.495280000003</v>
      </c>
      <c r="J224" s="34">
        <v>131807</v>
      </c>
      <c r="K224" s="32">
        <v>15996.1</v>
      </c>
      <c r="L224" s="34">
        <v>27728</v>
      </c>
      <c r="M224" s="32">
        <v>3365.07</v>
      </c>
      <c r="N224" s="34">
        <v>127696</v>
      </c>
      <c r="O224" s="32">
        <v>15497.19</v>
      </c>
      <c r="P224" s="34">
        <v>169268</v>
      </c>
      <c r="Q224" s="32">
        <v>20542.36</v>
      </c>
      <c r="R224" s="34">
        <v>102255</v>
      </c>
      <c r="S224" s="32">
        <v>12409.67</v>
      </c>
      <c r="T224" s="34">
        <v>81032</v>
      </c>
      <c r="U224" s="32">
        <v>9834.0400000000009</v>
      </c>
      <c r="V224" s="34">
        <v>35210</v>
      </c>
      <c r="W224" s="32">
        <v>4273.09</v>
      </c>
      <c r="X224" s="34">
        <v>20417</v>
      </c>
      <c r="Y224" s="32">
        <v>2477.81</v>
      </c>
      <c r="Z224" s="34">
        <v>25801</v>
      </c>
      <c r="AA224" s="32">
        <v>3131.21</v>
      </c>
      <c r="AB224" s="34">
        <v>115455</v>
      </c>
      <c r="AC224" s="32">
        <v>14011.62</v>
      </c>
      <c r="AD224" s="34">
        <v>153800</v>
      </c>
      <c r="AE224" s="32">
        <v>18665.169999999998</v>
      </c>
      <c r="AF224" s="34">
        <v>66944</v>
      </c>
      <c r="AG224" s="32">
        <v>8124.32</v>
      </c>
    </row>
    <row r="225" spans="1:33" x14ac:dyDescent="0.2">
      <c r="A225" s="9">
        <v>15</v>
      </c>
      <c r="B225" s="10" t="s">
        <v>12</v>
      </c>
      <c r="C225" s="27">
        <v>8.5000000000000006E-2</v>
      </c>
      <c r="D225" s="9" t="s">
        <v>388</v>
      </c>
      <c r="E225" s="8">
        <f t="shared" si="28"/>
        <v>0.13755999999999999</v>
      </c>
      <c r="F225" s="42">
        <f t="shared" si="24"/>
        <v>400019</v>
      </c>
      <c r="G225" s="43">
        <f t="shared" si="24"/>
        <v>55026.62000000001</v>
      </c>
      <c r="H225" s="13">
        <f t="shared" si="26"/>
        <v>0.10475999999999999</v>
      </c>
      <c r="I225" s="82">
        <f t="shared" si="27"/>
        <v>41905.990439999994</v>
      </c>
      <c r="J225" s="34">
        <v>30559</v>
      </c>
      <c r="K225" s="32">
        <v>4203.7</v>
      </c>
      <c r="L225" s="34">
        <v>10997</v>
      </c>
      <c r="M225" s="32">
        <v>1512.75</v>
      </c>
      <c r="N225" s="34">
        <v>31011</v>
      </c>
      <c r="O225" s="32">
        <v>4265.87</v>
      </c>
      <c r="P225" s="34">
        <v>47337</v>
      </c>
      <c r="Q225" s="32">
        <v>6511.68</v>
      </c>
      <c r="R225" s="34">
        <v>45913</v>
      </c>
      <c r="S225" s="32">
        <v>6315.79</v>
      </c>
      <c r="T225" s="34">
        <v>35325</v>
      </c>
      <c r="U225" s="32">
        <v>4859.3100000000004</v>
      </c>
      <c r="V225" s="34">
        <v>27721</v>
      </c>
      <c r="W225" s="32">
        <v>3813.3</v>
      </c>
      <c r="X225" s="34">
        <v>21982</v>
      </c>
      <c r="Y225" s="32">
        <v>3023.84</v>
      </c>
      <c r="Z225" s="34">
        <v>18731</v>
      </c>
      <c r="AA225" s="32">
        <v>2576.64</v>
      </c>
      <c r="AB225" s="34">
        <v>40828</v>
      </c>
      <c r="AC225" s="32">
        <v>5616.3</v>
      </c>
      <c r="AD225" s="34">
        <v>45495</v>
      </c>
      <c r="AE225" s="32">
        <v>6258.29</v>
      </c>
      <c r="AF225" s="34">
        <v>44120</v>
      </c>
      <c r="AG225" s="32">
        <v>6069.15</v>
      </c>
    </row>
    <row r="226" spans="1:33" x14ac:dyDescent="0.2">
      <c r="A226" s="9">
        <v>16</v>
      </c>
      <c r="B226" s="10" t="s">
        <v>199</v>
      </c>
      <c r="C226" s="27">
        <v>0.09</v>
      </c>
      <c r="D226" s="9" t="s">
        <v>389</v>
      </c>
      <c r="E226" s="8">
        <f t="shared" si="28"/>
        <v>0.13755999999999999</v>
      </c>
      <c r="F226" s="42">
        <f t="shared" si="24"/>
        <v>281847</v>
      </c>
      <c r="G226" s="43">
        <f t="shared" si="24"/>
        <v>38770.879999999997</v>
      </c>
      <c r="H226" s="13">
        <f t="shared" si="26"/>
        <v>0.10475999999999999</v>
      </c>
      <c r="I226" s="82">
        <f t="shared" si="27"/>
        <v>29526.291719999997</v>
      </c>
      <c r="J226" s="34">
        <v>29946</v>
      </c>
      <c r="K226" s="32">
        <v>4119.37</v>
      </c>
      <c r="L226" s="34">
        <v>13590</v>
      </c>
      <c r="M226" s="32">
        <v>1869.44</v>
      </c>
      <c r="N226" s="34">
        <v>26382</v>
      </c>
      <c r="O226" s="32">
        <v>3629.11</v>
      </c>
      <c r="P226" s="34">
        <v>28083</v>
      </c>
      <c r="Q226" s="32">
        <v>3863.1</v>
      </c>
      <c r="R226" s="34">
        <v>24169</v>
      </c>
      <c r="S226" s="32">
        <v>3324.69</v>
      </c>
      <c r="T226" s="34">
        <v>25300</v>
      </c>
      <c r="U226" s="32">
        <v>3480.27</v>
      </c>
      <c r="V226" s="34">
        <v>17312</v>
      </c>
      <c r="W226" s="32">
        <v>2381.44</v>
      </c>
      <c r="X226" s="34">
        <v>7985</v>
      </c>
      <c r="Y226" s="32">
        <v>1098.42</v>
      </c>
      <c r="Z226" s="34">
        <v>8502</v>
      </c>
      <c r="AA226" s="32">
        <v>1169.54</v>
      </c>
      <c r="AB226" s="34">
        <v>25613</v>
      </c>
      <c r="AC226" s="32">
        <v>3523.32</v>
      </c>
      <c r="AD226" s="34">
        <v>40703</v>
      </c>
      <c r="AE226" s="32">
        <v>5599.1</v>
      </c>
      <c r="AF226" s="34">
        <v>34262</v>
      </c>
      <c r="AG226" s="32">
        <v>4713.08</v>
      </c>
    </row>
    <row r="227" spans="1:33" x14ac:dyDescent="0.2">
      <c r="A227" s="9">
        <v>17</v>
      </c>
      <c r="B227" s="10" t="s">
        <v>143</v>
      </c>
      <c r="C227" s="27">
        <v>3.5000000000000003E-2</v>
      </c>
      <c r="D227" s="9" t="s">
        <v>390</v>
      </c>
      <c r="E227" s="8">
        <f t="shared" si="28"/>
        <v>0.13855999999999999</v>
      </c>
      <c r="F227" s="42">
        <f t="shared" si="24"/>
        <v>46431</v>
      </c>
      <c r="G227" s="43">
        <f t="shared" si="24"/>
        <v>6433.4799999999987</v>
      </c>
      <c r="H227" s="13">
        <f t="shared" si="26"/>
        <v>0.10575999999999999</v>
      </c>
      <c r="I227" s="82">
        <f t="shared" si="27"/>
        <v>4910.5425599999999</v>
      </c>
      <c r="J227" s="34">
        <v>7162</v>
      </c>
      <c r="K227" s="32">
        <v>992.37</v>
      </c>
      <c r="L227" s="34">
        <v>2312</v>
      </c>
      <c r="M227" s="32">
        <v>320.35000000000002</v>
      </c>
      <c r="N227" s="34">
        <v>6470</v>
      </c>
      <c r="O227" s="32">
        <v>896.48</v>
      </c>
      <c r="P227" s="34">
        <v>5456</v>
      </c>
      <c r="Q227" s="32">
        <v>755.98</v>
      </c>
      <c r="R227" s="34">
        <v>3295</v>
      </c>
      <c r="S227" s="32">
        <v>456.56</v>
      </c>
      <c r="T227" s="34">
        <v>1865</v>
      </c>
      <c r="U227" s="32">
        <v>258.41000000000003</v>
      </c>
      <c r="V227" s="34">
        <v>1061</v>
      </c>
      <c r="W227" s="32">
        <v>147.01</v>
      </c>
      <c r="X227" s="34">
        <v>1596</v>
      </c>
      <c r="Y227" s="32">
        <v>221.14</v>
      </c>
      <c r="Z227" s="34">
        <v>676</v>
      </c>
      <c r="AA227" s="32">
        <v>93.67</v>
      </c>
      <c r="AB227" s="34">
        <v>5459</v>
      </c>
      <c r="AC227" s="32">
        <v>756.4</v>
      </c>
      <c r="AD227" s="34">
        <v>6274</v>
      </c>
      <c r="AE227" s="32">
        <v>869.33</v>
      </c>
      <c r="AF227" s="34">
        <v>4805</v>
      </c>
      <c r="AG227" s="32">
        <v>665.78</v>
      </c>
    </row>
    <row r="228" spans="1:33" x14ac:dyDescent="0.2">
      <c r="A228" s="9">
        <v>18</v>
      </c>
      <c r="B228" s="10" t="s">
        <v>200</v>
      </c>
      <c r="C228" s="27">
        <v>0.997</v>
      </c>
      <c r="D228" s="9" t="s">
        <v>391</v>
      </c>
      <c r="E228" s="8">
        <f t="shared" si="28"/>
        <v>0.11788999999999999</v>
      </c>
      <c r="F228" s="42">
        <f t="shared" si="24"/>
        <v>3760859</v>
      </c>
      <c r="G228" s="43">
        <f t="shared" si="24"/>
        <v>443367.67000000004</v>
      </c>
      <c r="H228" s="13">
        <f t="shared" si="26"/>
        <v>8.5089999999999999E-2</v>
      </c>
      <c r="I228" s="82">
        <f t="shared" si="27"/>
        <v>320011.49231</v>
      </c>
      <c r="J228" s="34">
        <v>184572</v>
      </c>
      <c r="K228" s="32">
        <v>21759.19</v>
      </c>
      <c r="L228" s="34">
        <v>239942</v>
      </c>
      <c r="M228" s="32">
        <v>28286.76</v>
      </c>
      <c r="N228" s="34">
        <v>256541</v>
      </c>
      <c r="O228" s="32">
        <v>30243.62</v>
      </c>
      <c r="P228" s="34">
        <v>626678</v>
      </c>
      <c r="Q228" s="32">
        <v>73879.070000000007</v>
      </c>
      <c r="R228" s="34">
        <v>426015</v>
      </c>
      <c r="S228" s="32">
        <v>50222.91</v>
      </c>
      <c r="T228" s="34">
        <v>289694</v>
      </c>
      <c r="U228" s="32">
        <v>34152.03</v>
      </c>
      <c r="V228" s="34">
        <v>198483</v>
      </c>
      <c r="W228" s="32">
        <v>23399.16</v>
      </c>
      <c r="X228" s="34">
        <v>105806</v>
      </c>
      <c r="Y228" s="32">
        <v>12473.47</v>
      </c>
      <c r="Z228" s="34">
        <v>100632</v>
      </c>
      <c r="AA228" s="32">
        <v>11863.51</v>
      </c>
      <c r="AB228" s="34">
        <v>186301</v>
      </c>
      <c r="AC228" s="32">
        <v>21963.02</v>
      </c>
      <c r="AD228" s="34">
        <v>499000</v>
      </c>
      <c r="AE228" s="32">
        <v>58827.11</v>
      </c>
      <c r="AF228" s="34">
        <v>647195</v>
      </c>
      <c r="AG228" s="32">
        <v>76297.820000000007</v>
      </c>
    </row>
    <row r="229" spans="1:33" x14ac:dyDescent="0.2">
      <c r="A229" s="9">
        <v>19</v>
      </c>
      <c r="B229" s="10" t="s">
        <v>201</v>
      </c>
      <c r="C229" s="27">
        <v>0.13</v>
      </c>
      <c r="D229" s="9" t="s">
        <v>392</v>
      </c>
      <c r="E229" s="8">
        <f t="shared" si="28"/>
        <v>0.13755999999999999</v>
      </c>
      <c r="F229" s="42">
        <f t="shared" si="24"/>
        <v>542759</v>
      </c>
      <c r="G229" s="43">
        <f t="shared" si="24"/>
        <v>74661.91</v>
      </c>
      <c r="H229" s="13">
        <f t="shared" si="26"/>
        <v>0.10475999999999999</v>
      </c>
      <c r="I229" s="82">
        <f t="shared" si="27"/>
        <v>56859.432839999994</v>
      </c>
      <c r="J229" s="34">
        <v>56318</v>
      </c>
      <c r="K229" s="32">
        <v>7747.1</v>
      </c>
      <c r="L229" s="34">
        <v>32389</v>
      </c>
      <c r="M229" s="32">
        <v>4455.43</v>
      </c>
      <c r="N229" s="34">
        <v>56578</v>
      </c>
      <c r="O229" s="32">
        <v>7782.87</v>
      </c>
      <c r="P229" s="34">
        <v>65203</v>
      </c>
      <c r="Q229" s="32">
        <v>8969.32</v>
      </c>
      <c r="R229" s="34">
        <v>49162</v>
      </c>
      <c r="S229" s="32">
        <v>6762.72</v>
      </c>
      <c r="T229" s="34">
        <v>18093</v>
      </c>
      <c r="U229" s="32">
        <v>2488.87</v>
      </c>
      <c r="V229" s="34">
        <v>31115</v>
      </c>
      <c r="W229" s="32">
        <v>4280.18</v>
      </c>
      <c r="X229" s="34">
        <v>42314</v>
      </c>
      <c r="Y229" s="32">
        <v>5820.71</v>
      </c>
      <c r="Z229" s="34">
        <v>14144</v>
      </c>
      <c r="AA229" s="32">
        <v>1945.65</v>
      </c>
      <c r="AB229" s="34">
        <v>51557</v>
      </c>
      <c r="AC229" s="32">
        <v>7092.18</v>
      </c>
      <c r="AD229" s="34">
        <v>69541</v>
      </c>
      <c r="AE229" s="32">
        <v>9566.06</v>
      </c>
      <c r="AF229" s="34">
        <v>56345</v>
      </c>
      <c r="AG229" s="32">
        <v>7750.82</v>
      </c>
    </row>
    <row r="230" spans="1:33" x14ac:dyDescent="0.2">
      <c r="A230" s="9">
        <v>20</v>
      </c>
      <c r="B230" s="10" t="s">
        <v>202</v>
      </c>
      <c r="C230" s="27">
        <v>0.2</v>
      </c>
      <c r="D230" s="9" t="s">
        <v>393</v>
      </c>
      <c r="E230" s="8">
        <f t="shared" si="28"/>
        <v>0.13431999999999999</v>
      </c>
      <c r="F230" s="42">
        <f t="shared" si="24"/>
        <v>233203</v>
      </c>
      <c r="G230" s="43">
        <f t="shared" si="24"/>
        <v>31323.819999999992</v>
      </c>
      <c r="H230" s="13">
        <f t="shared" si="26"/>
        <v>0.10152</v>
      </c>
      <c r="I230" s="82">
        <f t="shared" si="27"/>
        <v>23674.76856</v>
      </c>
      <c r="J230" s="34">
        <v>56902</v>
      </c>
      <c r="K230" s="32">
        <v>7643.08</v>
      </c>
      <c r="L230" s="34">
        <v>10343</v>
      </c>
      <c r="M230" s="32">
        <v>1389.27</v>
      </c>
      <c r="N230" s="34">
        <v>44548</v>
      </c>
      <c r="O230" s="32">
        <v>5983.69</v>
      </c>
      <c r="P230" s="34">
        <v>29600</v>
      </c>
      <c r="Q230" s="32">
        <v>3975.87</v>
      </c>
      <c r="R230" s="34">
        <v>8300</v>
      </c>
      <c r="S230" s="32">
        <v>1114.8599999999999</v>
      </c>
      <c r="T230" s="34">
        <v>4992</v>
      </c>
      <c r="U230" s="32">
        <v>670.53</v>
      </c>
      <c r="V230" s="34">
        <v>8370</v>
      </c>
      <c r="W230" s="32">
        <v>1124.26</v>
      </c>
      <c r="X230" s="34">
        <v>4656</v>
      </c>
      <c r="Y230" s="32">
        <v>625.39</v>
      </c>
      <c r="Z230" s="34">
        <v>1427</v>
      </c>
      <c r="AA230" s="32">
        <v>191.67</v>
      </c>
      <c r="AB230" s="34">
        <v>20464</v>
      </c>
      <c r="AC230" s="32">
        <v>2748.72</v>
      </c>
      <c r="AD230" s="34">
        <v>24248</v>
      </c>
      <c r="AE230" s="32">
        <v>3256.99</v>
      </c>
      <c r="AF230" s="34">
        <v>19353</v>
      </c>
      <c r="AG230" s="32">
        <v>2599.4899999999998</v>
      </c>
    </row>
    <row r="231" spans="1:33" x14ac:dyDescent="0.2">
      <c r="A231" s="9">
        <v>21</v>
      </c>
      <c r="B231" s="10" t="s">
        <v>585</v>
      </c>
      <c r="C231" s="27">
        <v>1.0999999999999999E-2</v>
      </c>
      <c r="D231" s="9" t="s">
        <v>550</v>
      </c>
      <c r="E231" s="8">
        <f t="shared" si="28"/>
        <v>0.13855999999999999</v>
      </c>
      <c r="F231" s="42">
        <f t="shared" si="24"/>
        <v>26978</v>
      </c>
      <c r="G231" s="43">
        <f t="shared" si="24"/>
        <v>3738.08</v>
      </c>
      <c r="H231" s="13">
        <f t="shared" si="26"/>
        <v>0.10575999999999999</v>
      </c>
      <c r="I231" s="82">
        <f t="shared" si="27"/>
        <v>2853.19328</v>
      </c>
      <c r="J231" s="34">
        <v>0</v>
      </c>
      <c r="K231" s="32">
        <v>0</v>
      </c>
      <c r="L231" s="34">
        <v>0</v>
      </c>
      <c r="M231" s="32">
        <v>0</v>
      </c>
      <c r="N231" s="34">
        <v>278</v>
      </c>
      <c r="O231" s="32">
        <v>38.520000000000003</v>
      </c>
      <c r="P231" s="34">
        <v>4853</v>
      </c>
      <c r="Q231" s="32">
        <v>672.43</v>
      </c>
      <c r="R231" s="34">
        <v>3099</v>
      </c>
      <c r="S231" s="32">
        <v>429.4</v>
      </c>
      <c r="T231" s="34">
        <v>3976</v>
      </c>
      <c r="U231" s="32">
        <v>550.91</v>
      </c>
      <c r="V231" s="34">
        <v>1725</v>
      </c>
      <c r="W231" s="32">
        <v>239.02</v>
      </c>
      <c r="X231" s="34">
        <v>951</v>
      </c>
      <c r="Y231" s="32">
        <v>131.77000000000001</v>
      </c>
      <c r="Z231" s="34">
        <v>1149</v>
      </c>
      <c r="AA231" s="32">
        <v>159.21</v>
      </c>
      <c r="AB231" s="34">
        <v>2905</v>
      </c>
      <c r="AC231" s="32">
        <v>402.52</v>
      </c>
      <c r="AD231" s="34">
        <v>4777</v>
      </c>
      <c r="AE231" s="32">
        <v>661.9</v>
      </c>
      <c r="AF231" s="34">
        <v>3265</v>
      </c>
      <c r="AG231" s="32">
        <v>452.4</v>
      </c>
    </row>
    <row r="232" spans="1:33" x14ac:dyDescent="0.2">
      <c r="A232" s="9">
        <v>22</v>
      </c>
      <c r="B232" s="10" t="s">
        <v>203</v>
      </c>
      <c r="C232" s="27">
        <v>0.11799999999999999</v>
      </c>
      <c r="D232" s="9" t="s">
        <v>394</v>
      </c>
      <c r="E232" s="8">
        <f t="shared" si="28"/>
        <v>0.13807</v>
      </c>
      <c r="F232" s="42">
        <f t="shared" si="24"/>
        <v>299800</v>
      </c>
      <c r="G232" s="43">
        <f t="shared" si="24"/>
        <v>41392.400000000001</v>
      </c>
      <c r="H232" s="13">
        <f t="shared" si="26"/>
        <v>0.10527</v>
      </c>
      <c r="I232" s="82">
        <f t="shared" si="27"/>
        <v>31559.946</v>
      </c>
      <c r="J232" s="34">
        <v>24447</v>
      </c>
      <c r="K232" s="32">
        <v>3387.38</v>
      </c>
      <c r="L232" s="34">
        <v>17934</v>
      </c>
      <c r="M232" s="32">
        <v>2484.94</v>
      </c>
      <c r="N232" s="34">
        <v>25078</v>
      </c>
      <c r="O232" s="32">
        <v>3474.81</v>
      </c>
      <c r="P232" s="34">
        <v>25104</v>
      </c>
      <c r="Q232" s="32">
        <v>3478.41</v>
      </c>
      <c r="R232" s="34">
        <v>24608</v>
      </c>
      <c r="S232" s="32">
        <v>3409.68</v>
      </c>
      <c r="T232" s="34">
        <v>14183</v>
      </c>
      <c r="U232" s="32">
        <v>1965.2</v>
      </c>
      <c r="V232" s="34">
        <v>18097</v>
      </c>
      <c r="W232" s="32">
        <v>2507.52</v>
      </c>
      <c r="X232" s="34">
        <v>37832</v>
      </c>
      <c r="Y232" s="32">
        <v>5206.62</v>
      </c>
      <c r="Z232" s="34">
        <v>11634</v>
      </c>
      <c r="AA232" s="32">
        <v>1600.37</v>
      </c>
      <c r="AB232" s="34">
        <v>45067</v>
      </c>
      <c r="AC232" s="32">
        <v>6199.42</v>
      </c>
      <c r="AD232" s="34">
        <v>55816</v>
      </c>
      <c r="AE232" s="32">
        <v>7678.05</v>
      </c>
      <c r="AF232" s="34">
        <v>0</v>
      </c>
      <c r="AG232" s="32">
        <v>0</v>
      </c>
    </row>
    <row r="233" spans="1:33" x14ac:dyDescent="0.2">
      <c r="A233" s="9">
        <v>23</v>
      </c>
      <c r="B233" s="10" t="s">
        <v>204</v>
      </c>
      <c r="C233" s="27">
        <v>0.01</v>
      </c>
      <c r="D233" s="9" t="s">
        <v>395</v>
      </c>
      <c r="E233" s="8">
        <f t="shared" si="28"/>
        <v>0.13855999999999999</v>
      </c>
      <c r="F233" s="42">
        <f t="shared" si="24"/>
        <v>30446</v>
      </c>
      <c r="G233" s="43">
        <f t="shared" si="24"/>
        <v>4218.59</v>
      </c>
      <c r="H233" s="13">
        <f t="shared" si="26"/>
        <v>0.10575999999999999</v>
      </c>
      <c r="I233" s="82">
        <f t="shared" si="27"/>
        <v>3219.9689599999997</v>
      </c>
      <c r="J233" s="34">
        <v>5238</v>
      </c>
      <c r="K233" s="32">
        <v>725.78</v>
      </c>
      <c r="L233" s="34">
        <v>1848</v>
      </c>
      <c r="M233" s="32">
        <v>256.06</v>
      </c>
      <c r="N233" s="34">
        <v>4833</v>
      </c>
      <c r="O233" s="32">
        <v>669.66</v>
      </c>
      <c r="P233" s="34">
        <v>4107</v>
      </c>
      <c r="Q233" s="32">
        <v>569.07000000000005</v>
      </c>
      <c r="R233" s="34">
        <v>3070</v>
      </c>
      <c r="S233" s="32">
        <v>425.38</v>
      </c>
      <c r="T233" s="34">
        <v>1122</v>
      </c>
      <c r="U233" s="32">
        <v>155.46</v>
      </c>
      <c r="V233" s="34">
        <v>698</v>
      </c>
      <c r="W233" s="32">
        <v>96.71</v>
      </c>
      <c r="X233" s="34">
        <v>1297</v>
      </c>
      <c r="Y233" s="32">
        <v>179.71</v>
      </c>
      <c r="Z233" s="34">
        <v>527</v>
      </c>
      <c r="AA233" s="32">
        <v>73.02</v>
      </c>
      <c r="AB233" s="34">
        <v>1984</v>
      </c>
      <c r="AC233" s="32">
        <v>274.89999999999998</v>
      </c>
      <c r="AD233" s="34">
        <v>3364</v>
      </c>
      <c r="AE233" s="32">
        <v>466.12</v>
      </c>
      <c r="AF233" s="34">
        <v>2358</v>
      </c>
      <c r="AG233" s="32">
        <v>326.72000000000003</v>
      </c>
    </row>
    <row r="234" spans="1:33" x14ac:dyDescent="0.2">
      <c r="A234" s="9">
        <v>24</v>
      </c>
      <c r="B234" s="10" t="s">
        <v>205</v>
      </c>
      <c r="C234" s="27">
        <v>3.6999999999999998E-2</v>
      </c>
      <c r="D234" s="9" t="s">
        <v>396</v>
      </c>
      <c r="E234" s="8" t="e">
        <f t="shared" si="28"/>
        <v>#DIV/0!</v>
      </c>
      <c r="F234" s="42">
        <f t="shared" si="24"/>
        <v>0</v>
      </c>
      <c r="G234" s="43">
        <f t="shared" si="24"/>
        <v>0</v>
      </c>
      <c r="H234" s="13" t="e">
        <f t="shared" si="26"/>
        <v>#DIV/0!</v>
      </c>
      <c r="I234" s="82"/>
      <c r="J234" s="34">
        <v>0</v>
      </c>
      <c r="K234" s="32">
        <v>0</v>
      </c>
      <c r="L234" s="34">
        <v>0</v>
      </c>
      <c r="M234" s="32">
        <v>0</v>
      </c>
      <c r="N234" s="34">
        <v>0</v>
      </c>
      <c r="O234" s="32">
        <v>0</v>
      </c>
      <c r="P234" s="34">
        <v>0</v>
      </c>
      <c r="Q234" s="32">
        <v>0</v>
      </c>
      <c r="R234" s="34">
        <v>0</v>
      </c>
      <c r="S234" s="32">
        <v>0</v>
      </c>
      <c r="T234" s="34">
        <v>0</v>
      </c>
      <c r="U234" s="32">
        <v>0</v>
      </c>
      <c r="V234" s="34">
        <v>0</v>
      </c>
      <c r="W234" s="32">
        <v>0</v>
      </c>
      <c r="X234" s="34">
        <v>0</v>
      </c>
      <c r="Y234" s="32">
        <v>0</v>
      </c>
      <c r="Z234" s="34">
        <v>0</v>
      </c>
      <c r="AA234" s="32">
        <v>0</v>
      </c>
      <c r="AB234" s="34">
        <v>0</v>
      </c>
      <c r="AC234" s="32">
        <v>0</v>
      </c>
      <c r="AD234" s="34">
        <v>0</v>
      </c>
      <c r="AE234" s="32">
        <v>0</v>
      </c>
      <c r="AF234" s="34">
        <v>0</v>
      </c>
      <c r="AG234" s="32">
        <v>0</v>
      </c>
    </row>
    <row r="235" spans="1:33" x14ac:dyDescent="0.2">
      <c r="A235" s="9">
        <v>25</v>
      </c>
      <c r="B235" s="10" t="s">
        <v>206</v>
      </c>
      <c r="C235" s="27">
        <v>0.15</v>
      </c>
      <c r="D235" s="9" t="s">
        <v>397</v>
      </c>
      <c r="E235" s="8">
        <f t="shared" si="28"/>
        <v>0.13755999999999999</v>
      </c>
      <c r="F235" s="42">
        <f t="shared" si="24"/>
        <v>239464</v>
      </c>
      <c r="G235" s="43">
        <f t="shared" si="24"/>
        <v>32940.67</v>
      </c>
      <c r="H235" s="13">
        <f t="shared" si="26"/>
        <v>0.10475999999999999</v>
      </c>
      <c r="I235" s="82">
        <f t="shared" si="27"/>
        <v>25086.248639999998</v>
      </c>
      <c r="J235" s="34">
        <v>55512</v>
      </c>
      <c r="K235" s="32">
        <v>7636.23</v>
      </c>
      <c r="L235" s="34">
        <v>12127</v>
      </c>
      <c r="M235" s="32">
        <v>1668.19</v>
      </c>
      <c r="N235" s="34">
        <v>37168</v>
      </c>
      <c r="O235" s="32">
        <v>5112.83</v>
      </c>
      <c r="P235" s="34">
        <v>34528</v>
      </c>
      <c r="Q235" s="32">
        <v>4749.67</v>
      </c>
      <c r="R235" s="34">
        <v>19133</v>
      </c>
      <c r="S235" s="32">
        <v>2631.94</v>
      </c>
      <c r="T235" s="34">
        <v>3596</v>
      </c>
      <c r="U235" s="32">
        <v>494.67</v>
      </c>
      <c r="V235" s="34">
        <v>6877</v>
      </c>
      <c r="W235" s="32">
        <v>946</v>
      </c>
      <c r="X235" s="34">
        <v>8603</v>
      </c>
      <c r="Y235" s="32">
        <v>1183.43</v>
      </c>
      <c r="Z235" s="34">
        <v>2840</v>
      </c>
      <c r="AA235" s="32">
        <v>390.67</v>
      </c>
      <c r="AB235" s="34">
        <v>12802</v>
      </c>
      <c r="AC235" s="32">
        <v>1761.04</v>
      </c>
      <c r="AD235" s="34">
        <v>25498</v>
      </c>
      <c r="AE235" s="32">
        <v>3507.5</v>
      </c>
      <c r="AF235" s="34">
        <v>20780</v>
      </c>
      <c r="AG235" s="32">
        <v>2858.5</v>
      </c>
    </row>
    <row r="236" spans="1:33" x14ac:dyDescent="0.2">
      <c r="A236" s="9">
        <v>26</v>
      </c>
      <c r="B236" s="10" t="s">
        <v>207</v>
      </c>
      <c r="C236" s="27">
        <v>0.03</v>
      </c>
      <c r="D236" s="9" t="s">
        <v>398</v>
      </c>
      <c r="E236" s="8">
        <f t="shared" si="28"/>
        <v>0.13855999999999999</v>
      </c>
      <c r="F236" s="42">
        <f t="shared" si="24"/>
        <v>80080</v>
      </c>
      <c r="G236" s="43">
        <f t="shared" si="24"/>
        <v>11095.87</v>
      </c>
      <c r="H236" s="13">
        <f t="shared" si="26"/>
        <v>0.10575999999999999</v>
      </c>
      <c r="I236" s="82">
        <f t="shared" si="27"/>
        <v>8469.2608</v>
      </c>
      <c r="J236" s="34">
        <v>13575</v>
      </c>
      <c r="K236" s="32">
        <v>1880.95</v>
      </c>
      <c r="L236" s="34">
        <v>8891</v>
      </c>
      <c r="M236" s="32">
        <v>1231.94</v>
      </c>
      <c r="N236" s="34">
        <v>9879</v>
      </c>
      <c r="O236" s="32">
        <v>1368.83</v>
      </c>
      <c r="P236" s="34">
        <v>11318</v>
      </c>
      <c r="Q236" s="32">
        <v>1568.22</v>
      </c>
      <c r="R236" s="34">
        <v>7061</v>
      </c>
      <c r="S236" s="32">
        <v>978.37</v>
      </c>
      <c r="T236" s="34">
        <v>2330</v>
      </c>
      <c r="U236" s="32">
        <v>322.83999999999997</v>
      </c>
      <c r="V236" s="34">
        <v>22</v>
      </c>
      <c r="W236" s="32">
        <v>3.05</v>
      </c>
      <c r="X236" s="34">
        <v>1044</v>
      </c>
      <c r="Y236" s="32">
        <v>144.66</v>
      </c>
      <c r="Z236" s="34">
        <v>166</v>
      </c>
      <c r="AA236" s="32">
        <v>23</v>
      </c>
      <c r="AB236" s="34">
        <v>5603</v>
      </c>
      <c r="AC236" s="32">
        <v>776.35</v>
      </c>
      <c r="AD236" s="34">
        <v>12173</v>
      </c>
      <c r="AE236" s="32">
        <v>1686.69</v>
      </c>
      <c r="AF236" s="34">
        <v>8018</v>
      </c>
      <c r="AG236" s="32">
        <v>1110.97</v>
      </c>
    </row>
    <row r="237" spans="1:33" x14ac:dyDescent="0.2">
      <c r="A237" s="9">
        <v>27</v>
      </c>
      <c r="B237" s="10" t="s">
        <v>208</v>
      </c>
      <c r="C237" s="27">
        <v>0.3</v>
      </c>
      <c r="D237" s="9" t="s">
        <v>399</v>
      </c>
      <c r="E237" s="8">
        <f t="shared" si="28"/>
        <v>0.12637999999999999</v>
      </c>
      <c r="F237" s="42">
        <f t="shared" si="24"/>
        <v>722421</v>
      </c>
      <c r="G237" s="43">
        <f t="shared" si="24"/>
        <v>91299.55</v>
      </c>
      <c r="H237" s="13">
        <f t="shared" si="26"/>
        <v>9.3579999999999997E-2</v>
      </c>
      <c r="I237" s="82">
        <f t="shared" si="27"/>
        <v>67604.157179999995</v>
      </c>
      <c r="J237" s="34">
        <v>114734</v>
      </c>
      <c r="K237" s="32">
        <v>14500.08</v>
      </c>
      <c r="L237" s="34">
        <v>25447</v>
      </c>
      <c r="M237" s="32">
        <v>3215.99</v>
      </c>
      <c r="N237" s="34">
        <v>77245</v>
      </c>
      <c r="O237" s="32">
        <v>9762.2199999999993</v>
      </c>
      <c r="P237" s="34">
        <v>37487</v>
      </c>
      <c r="Q237" s="32">
        <v>4737.6099999999997</v>
      </c>
      <c r="R237" s="34">
        <v>53424</v>
      </c>
      <c r="S237" s="32">
        <v>6751.73</v>
      </c>
      <c r="T237" s="34">
        <v>70274</v>
      </c>
      <c r="U237" s="32">
        <v>8881.23</v>
      </c>
      <c r="V237" s="34">
        <v>29692</v>
      </c>
      <c r="W237" s="32">
        <v>3752.47</v>
      </c>
      <c r="X237" s="34">
        <v>38159</v>
      </c>
      <c r="Y237" s="32">
        <v>4822.53</v>
      </c>
      <c r="Z237" s="34">
        <v>22192</v>
      </c>
      <c r="AA237" s="32">
        <v>2804.62</v>
      </c>
      <c r="AB237" s="34">
        <v>106929</v>
      </c>
      <c r="AC237" s="32">
        <v>13513.69</v>
      </c>
      <c r="AD237" s="34">
        <v>73681</v>
      </c>
      <c r="AE237" s="32">
        <v>9311.7999999999993</v>
      </c>
      <c r="AF237" s="34">
        <v>73157</v>
      </c>
      <c r="AG237" s="32">
        <v>9245.58</v>
      </c>
    </row>
    <row r="238" spans="1:33" x14ac:dyDescent="0.2">
      <c r="A238" s="9">
        <v>28</v>
      </c>
      <c r="B238" s="10" t="s">
        <v>209</v>
      </c>
      <c r="C238" s="27">
        <v>0.35499999999999998</v>
      </c>
      <c r="D238" s="9" t="s">
        <v>400</v>
      </c>
      <c r="E238" s="8">
        <f t="shared" si="28"/>
        <v>0.12637999999999999</v>
      </c>
      <c r="F238" s="42">
        <f t="shared" si="24"/>
        <v>1522464</v>
      </c>
      <c r="G238" s="43">
        <f t="shared" si="24"/>
        <v>192408.99</v>
      </c>
      <c r="H238" s="13">
        <f t="shared" si="26"/>
        <v>9.3579999999999997E-2</v>
      </c>
      <c r="I238" s="82">
        <f t="shared" si="27"/>
        <v>142472.18111999999</v>
      </c>
      <c r="J238" s="34">
        <v>171577</v>
      </c>
      <c r="K238" s="32">
        <v>21683.9</v>
      </c>
      <c r="L238" s="34">
        <v>67411</v>
      </c>
      <c r="M238" s="32">
        <v>8519.4</v>
      </c>
      <c r="N238" s="34">
        <v>134554</v>
      </c>
      <c r="O238" s="32">
        <v>17004.93</v>
      </c>
      <c r="P238" s="34">
        <v>219156</v>
      </c>
      <c r="Q238" s="32">
        <v>27696.94</v>
      </c>
      <c r="R238" s="34">
        <v>175856</v>
      </c>
      <c r="S238" s="32">
        <v>22224.68</v>
      </c>
      <c r="T238" s="34">
        <v>168634</v>
      </c>
      <c r="U238" s="32">
        <v>21311.96</v>
      </c>
      <c r="V238" s="34">
        <v>80034</v>
      </c>
      <c r="W238" s="32">
        <v>10114.700000000001</v>
      </c>
      <c r="X238" s="34">
        <v>42252</v>
      </c>
      <c r="Y238" s="32">
        <v>5339.81</v>
      </c>
      <c r="Z238" s="34">
        <v>26740</v>
      </c>
      <c r="AA238" s="32">
        <v>3379.4</v>
      </c>
      <c r="AB238" s="34">
        <v>80023</v>
      </c>
      <c r="AC238" s="32">
        <v>10113.31</v>
      </c>
      <c r="AD238" s="34">
        <v>203355</v>
      </c>
      <c r="AE238" s="32">
        <v>25700</v>
      </c>
      <c r="AF238" s="34">
        <v>152872</v>
      </c>
      <c r="AG238" s="32">
        <v>19319.96</v>
      </c>
    </row>
    <row r="239" spans="1:33" x14ac:dyDescent="0.2">
      <c r="A239" s="9">
        <v>29</v>
      </c>
      <c r="B239" s="10" t="s">
        <v>210</v>
      </c>
      <c r="C239" s="27">
        <v>3.9E-2</v>
      </c>
      <c r="D239" s="9" t="s">
        <v>401</v>
      </c>
      <c r="E239" s="8">
        <f t="shared" si="28"/>
        <v>0.13855999999999999</v>
      </c>
      <c r="F239" s="42">
        <f t="shared" si="24"/>
        <v>53688</v>
      </c>
      <c r="G239" s="43">
        <f t="shared" si="24"/>
        <v>7439.0199999999986</v>
      </c>
      <c r="H239" s="13">
        <f t="shared" si="26"/>
        <v>0.10575999999999999</v>
      </c>
      <c r="I239" s="82">
        <f t="shared" si="27"/>
        <v>5678.04288</v>
      </c>
      <c r="J239" s="34">
        <v>11646</v>
      </c>
      <c r="K239" s="32">
        <v>1613.67</v>
      </c>
      <c r="L239" s="34">
        <v>211</v>
      </c>
      <c r="M239" s="32">
        <v>29.24</v>
      </c>
      <c r="N239" s="34">
        <v>6268</v>
      </c>
      <c r="O239" s="32">
        <v>868.49</v>
      </c>
      <c r="P239" s="34">
        <v>9854</v>
      </c>
      <c r="Q239" s="32">
        <v>1365.37</v>
      </c>
      <c r="R239" s="34">
        <v>5912</v>
      </c>
      <c r="S239" s="32">
        <v>819.17</v>
      </c>
      <c r="T239" s="34">
        <v>7200</v>
      </c>
      <c r="U239" s="32">
        <v>997.63</v>
      </c>
      <c r="V239" s="34">
        <v>1883</v>
      </c>
      <c r="W239" s="32">
        <v>260.91000000000003</v>
      </c>
      <c r="X239" s="34">
        <v>315</v>
      </c>
      <c r="Y239" s="32">
        <v>43.65</v>
      </c>
      <c r="Z239" s="34">
        <v>399</v>
      </c>
      <c r="AA239" s="32">
        <v>55.29</v>
      </c>
      <c r="AB239" s="34">
        <v>4206</v>
      </c>
      <c r="AC239" s="32">
        <v>582.78</v>
      </c>
      <c r="AD239" s="34">
        <v>5794</v>
      </c>
      <c r="AE239" s="32">
        <v>802.82</v>
      </c>
      <c r="AF239" s="34">
        <v>0</v>
      </c>
      <c r="AG239" s="32">
        <v>0</v>
      </c>
    </row>
    <row r="240" spans="1:33" x14ac:dyDescent="0.2">
      <c r="A240" s="9">
        <v>30</v>
      </c>
      <c r="B240" s="10" t="s">
        <v>211</v>
      </c>
      <c r="C240" s="27">
        <v>0.13800000000000001</v>
      </c>
      <c r="D240" s="9" t="s">
        <v>402</v>
      </c>
      <c r="E240" s="8">
        <f t="shared" si="28"/>
        <v>0.13755999999999999</v>
      </c>
      <c r="F240" s="42">
        <f t="shared" si="24"/>
        <v>500606</v>
      </c>
      <c r="G240" s="43">
        <f t="shared" si="24"/>
        <v>68863.350000000006</v>
      </c>
      <c r="H240" s="13">
        <f t="shared" si="26"/>
        <v>0.10475999999999999</v>
      </c>
      <c r="I240" s="82">
        <f t="shared" si="27"/>
        <v>52443.484559999997</v>
      </c>
      <c r="J240" s="34">
        <v>50521</v>
      </c>
      <c r="K240" s="32">
        <v>6949.67</v>
      </c>
      <c r="L240" s="34">
        <v>11848</v>
      </c>
      <c r="M240" s="32">
        <v>1629.81</v>
      </c>
      <c r="N240" s="34">
        <v>24116</v>
      </c>
      <c r="O240" s="32">
        <v>3317.4</v>
      </c>
      <c r="P240" s="34">
        <v>65316</v>
      </c>
      <c r="Q240" s="32">
        <v>8984.8700000000008</v>
      </c>
      <c r="R240" s="34">
        <v>58043</v>
      </c>
      <c r="S240" s="32">
        <v>7984.4</v>
      </c>
      <c r="T240" s="34">
        <v>44867</v>
      </c>
      <c r="U240" s="32">
        <v>6171.9</v>
      </c>
      <c r="V240" s="34">
        <v>20303</v>
      </c>
      <c r="W240" s="32">
        <v>2792.88</v>
      </c>
      <c r="X240" s="34">
        <v>12453</v>
      </c>
      <c r="Y240" s="32">
        <v>1713.03</v>
      </c>
      <c r="Z240" s="34">
        <v>18474</v>
      </c>
      <c r="AA240" s="32">
        <v>2541.2800000000002</v>
      </c>
      <c r="AB240" s="34">
        <v>63744</v>
      </c>
      <c r="AC240" s="32">
        <v>8768.6200000000008</v>
      </c>
      <c r="AD240" s="34">
        <v>64353</v>
      </c>
      <c r="AE240" s="32">
        <v>8852.4</v>
      </c>
      <c r="AF240" s="34">
        <v>66568</v>
      </c>
      <c r="AG240" s="32">
        <v>9157.09</v>
      </c>
    </row>
    <row r="241" spans="1:33" x14ac:dyDescent="0.2">
      <c r="A241" s="9">
        <v>31</v>
      </c>
      <c r="B241" s="10" t="s">
        <v>212</v>
      </c>
      <c r="C241" s="27">
        <v>0.06</v>
      </c>
      <c r="D241" s="9" t="s">
        <v>403</v>
      </c>
      <c r="E241" s="8">
        <f t="shared" si="28"/>
        <v>0.13855999999999999</v>
      </c>
      <c r="F241" s="42">
        <f t="shared" si="24"/>
        <v>126783</v>
      </c>
      <c r="G241" s="43">
        <f t="shared" si="24"/>
        <v>17567.07</v>
      </c>
      <c r="H241" s="13">
        <f t="shared" si="26"/>
        <v>0.10575999999999999</v>
      </c>
      <c r="I241" s="82">
        <f t="shared" si="27"/>
        <v>13408.57008</v>
      </c>
      <c r="J241" s="34">
        <v>12997</v>
      </c>
      <c r="K241" s="32">
        <v>1800.86</v>
      </c>
      <c r="L241" s="34">
        <v>3149</v>
      </c>
      <c r="M241" s="32">
        <v>436.33</v>
      </c>
      <c r="N241" s="34">
        <v>17757</v>
      </c>
      <c r="O241" s="32">
        <v>2460.41</v>
      </c>
      <c r="P241" s="34">
        <v>21203</v>
      </c>
      <c r="Q241" s="32">
        <v>2937.89</v>
      </c>
      <c r="R241" s="34">
        <v>8913</v>
      </c>
      <c r="S241" s="32">
        <v>1234.99</v>
      </c>
      <c r="T241" s="34">
        <v>9746</v>
      </c>
      <c r="U241" s="32">
        <v>1350.41</v>
      </c>
      <c r="V241" s="34">
        <v>9092</v>
      </c>
      <c r="W241" s="32">
        <v>1259.79</v>
      </c>
      <c r="X241" s="34">
        <v>4831</v>
      </c>
      <c r="Y241" s="32">
        <v>669.38</v>
      </c>
      <c r="Z241" s="34">
        <v>3883</v>
      </c>
      <c r="AA241" s="32">
        <v>538.03</v>
      </c>
      <c r="AB241" s="34">
        <v>8869</v>
      </c>
      <c r="AC241" s="32">
        <v>1228.8900000000001</v>
      </c>
      <c r="AD241" s="34">
        <v>16725</v>
      </c>
      <c r="AE241" s="32">
        <v>2317.42</v>
      </c>
      <c r="AF241" s="34">
        <v>9618</v>
      </c>
      <c r="AG241" s="32">
        <v>1332.67</v>
      </c>
    </row>
    <row r="242" spans="1:33" x14ac:dyDescent="0.2">
      <c r="A242" s="9">
        <v>32</v>
      </c>
      <c r="B242" s="10" t="s">
        <v>213</v>
      </c>
      <c r="C242" s="27">
        <v>0.04</v>
      </c>
      <c r="D242" s="9" t="s">
        <v>404</v>
      </c>
      <c r="E242" s="8">
        <f t="shared" si="28"/>
        <v>0.13855999999999999</v>
      </c>
      <c r="F242" s="42">
        <f t="shared" si="24"/>
        <v>141816</v>
      </c>
      <c r="G242" s="43">
        <f t="shared" si="24"/>
        <v>19650.04</v>
      </c>
      <c r="H242" s="13">
        <f t="shared" si="26"/>
        <v>0.10575999999999999</v>
      </c>
      <c r="I242" s="82">
        <f t="shared" si="27"/>
        <v>14998.460159999999</v>
      </c>
      <c r="J242" s="34">
        <v>22739</v>
      </c>
      <c r="K242" s="32">
        <v>3150.72</v>
      </c>
      <c r="L242" s="34">
        <v>2787</v>
      </c>
      <c r="M242" s="32">
        <v>386.17</v>
      </c>
      <c r="N242" s="34">
        <v>22097</v>
      </c>
      <c r="O242" s="32">
        <v>3061.76</v>
      </c>
      <c r="P242" s="34">
        <v>20323</v>
      </c>
      <c r="Q242" s="32">
        <v>2815.95</v>
      </c>
      <c r="R242" s="34">
        <v>5524</v>
      </c>
      <c r="S242" s="32">
        <v>765.41</v>
      </c>
      <c r="T242" s="34">
        <v>0</v>
      </c>
      <c r="U242" s="32">
        <v>0</v>
      </c>
      <c r="V242" s="34">
        <v>5027</v>
      </c>
      <c r="W242" s="32">
        <v>696.54</v>
      </c>
      <c r="X242" s="34">
        <v>1140</v>
      </c>
      <c r="Y242" s="32">
        <v>157.96</v>
      </c>
      <c r="Z242" s="34">
        <v>1347</v>
      </c>
      <c r="AA242" s="32">
        <v>186.64</v>
      </c>
      <c r="AB242" s="34">
        <v>19760</v>
      </c>
      <c r="AC242" s="32">
        <v>2737.95</v>
      </c>
      <c r="AD242" s="34">
        <v>24718</v>
      </c>
      <c r="AE242" s="32">
        <v>3424.93</v>
      </c>
      <c r="AF242" s="34">
        <v>16354</v>
      </c>
      <c r="AG242" s="32">
        <v>2266.0100000000002</v>
      </c>
    </row>
    <row r="243" spans="1:33" x14ac:dyDescent="0.2">
      <c r="A243" s="9">
        <v>33</v>
      </c>
      <c r="B243" s="10" t="s">
        <v>214</v>
      </c>
      <c r="C243" s="27">
        <v>0.14499999999999999</v>
      </c>
      <c r="D243" s="9" t="s">
        <v>405</v>
      </c>
      <c r="E243" s="8">
        <f t="shared" si="28"/>
        <v>0.13755999999999999</v>
      </c>
      <c r="F243" s="42">
        <f t="shared" si="24"/>
        <v>600000</v>
      </c>
      <c r="G243" s="43">
        <f t="shared" si="24"/>
        <v>82536.009999999995</v>
      </c>
      <c r="H243" s="13">
        <f t="shared" si="26"/>
        <v>0.10475999999999999</v>
      </c>
      <c r="I243" s="82">
        <f t="shared" si="27"/>
        <v>62855.999999999993</v>
      </c>
      <c r="J243" s="34">
        <v>42784</v>
      </c>
      <c r="K243" s="32">
        <v>5885.37</v>
      </c>
      <c r="L243" s="34">
        <v>51672</v>
      </c>
      <c r="M243" s="32">
        <v>7108</v>
      </c>
      <c r="N243" s="34">
        <v>78986</v>
      </c>
      <c r="O243" s="32">
        <v>10865.31</v>
      </c>
      <c r="P243" s="34">
        <v>78506</v>
      </c>
      <c r="Q243" s="32">
        <v>10799.29</v>
      </c>
      <c r="R243" s="34">
        <v>65656</v>
      </c>
      <c r="S243" s="32">
        <v>9031.64</v>
      </c>
      <c r="T243" s="34">
        <v>41929</v>
      </c>
      <c r="U243" s="32">
        <v>5767.75</v>
      </c>
      <c r="V243" s="34">
        <v>28927</v>
      </c>
      <c r="W243" s="32">
        <v>3979.2</v>
      </c>
      <c r="X243" s="34">
        <v>26525</v>
      </c>
      <c r="Y243" s="32">
        <v>3648.78</v>
      </c>
      <c r="Z243" s="34">
        <v>25182</v>
      </c>
      <c r="AA243" s="32">
        <v>3464.04</v>
      </c>
      <c r="AB243" s="34">
        <v>42338</v>
      </c>
      <c r="AC243" s="32">
        <v>5824.02</v>
      </c>
      <c r="AD243" s="34">
        <v>63073</v>
      </c>
      <c r="AE243" s="32">
        <v>8676.32</v>
      </c>
      <c r="AF243" s="34">
        <v>54422</v>
      </c>
      <c r="AG243" s="32">
        <v>7486.29</v>
      </c>
    </row>
    <row r="244" spans="1:33" x14ac:dyDescent="0.2">
      <c r="A244" s="9">
        <v>34</v>
      </c>
      <c r="B244" s="10" t="s">
        <v>215</v>
      </c>
      <c r="C244" s="27">
        <v>0.14000000000000001</v>
      </c>
      <c r="D244" s="9" t="s">
        <v>406</v>
      </c>
      <c r="E244" s="8">
        <f t="shared" si="28"/>
        <v>0.13755999999999999</v>
      </c>
      <c r="F244" s="42">
        <f t="shared" si="24"/>
        <v>291000</v>
      </c>
      <c r="G244" s="43">
        <f t="shared" si="24"/>
        <v>40029.96</v>
      </c>
      <c r="H244" s="13">
        <f t="shared" si="26"/>
        <v>0.10475999999999999</v>
      </c>
      <c r="I244" s="82">
        <f t="shared" si="27"/>
        <v>30485.159999999996</v>
      </c>
      <c r="J244" s="34">
        <v>63939</v>
      </c>
      <c r="K244" s="32">
        <v>8795.4500000000007</v>
      </c>
      <c r="L244" s="34">
        <v>23536</v>
      </c>
      <c r="M244" s="32">
        <v>3237.61</v>
      </c>
      <c r="N244" s="34">
        <v>57197</v>
      </c>
      <c r="O244" s="32">
        <v>7868.02</v>
      </c>
      <c r="P244" s="34">
        <v>38009</v>
      </c>
      <c r="Q244" s="32">
        <v>5228.5200000000004</v>
      </c>
      <c r="R244" s="34">
        <v>18390</v>
      </c>
      <c r="S244" s="32">
        <v>2529.73</v>
      </c>
      <c r="T244" s="34">
        <v>8013</v>
      </c>
      <c r="U244" s="32">
        <v>1102.27</v>
      </c>
      <c r="V244" s="34">
        <v>8589</v>
      </c>
      <c r="W244" s="32">
        <v>1181.5</v>
      </c>
      <c r="X244" s="34">
        <v>7394</v>
      </c>
      <c r="Y244" s="32">
        <v>1017.12</v>
      </c>
      <c r="Z244" s="34">
        <v>6933</v>
      </c>
      <c r="AA244" s="32">
        <v>953.7</v>
      </c>
      <c r="AB244" s="34">
        <v>22555</v>
      </c>
      <c r="AC244" s="32">
        <v>3102.67</v>
      </c>
      <c r="AD244" s="34">
        <v>36065</v>
      </c>
      <c r="AE244" s="32">
        <v>4961.1000000000004</v>
      </c>
      <c r="AF244" s="34">
        <v>380</v>
      </c>
      <c r="AG244" s="32">
        <v>52.27</v>
      </c>
    </row>
    <row r="245" spans="1:33" x14ac:dyDescent="0.2">
      <c r="A245" s="9">
        <v>35</v>
      </c>
      <c r="B245" s="10" t="s">
        <v>216</v>
      </c>
      <c r="C245" s="27">
        <v>9.7000000000000003E-2</v>
      </c>
      <c r="D245" s="9" t="s">
        <v>407</v>
      </c>
      <c r="E245" s="8">
        <f t="shared" si="28"/>
        <v>0.13755999999999999</v>
      </c>
      <c r="F245" s="42">
        <f t="shared" si="24"/>
        <v>251591</v>
      </c>
      <c r="G245" s="43">
        <f t="shared" si="24"/>
        <v>34608.879999999997</v>
      </c>
      <c r="H245" s="13">
        <f t="shared" si="26"/>
        <v>0.10475999999999999</v>
      </c>
      <c r="I245" s="82">
        <f t="shared" si="27"/>
        <v>26356.673159999998</v>
      </c>
      <c r="J245" s="34">
        <v>45443</v>
      </c>
      <c r="K245" s="32">
        <v>6251.14</v>
      </c>
      <c r="L245" s="34">
        <v>19588</v>
      </c>
      <c r="M245" s="32">
        <v>2694.53</v>
      </c>
      <c r="N245" s="34">
        <v>47133</v>
      </c>
      <c r="O245" s="32">
        <v>6483.62</v>
      </c>
      <c r="P245" s="34">
        <v>32069</v>
      </c>
      <c r="Q245" s="32">
        <v>4411.41</v>
      </c>
      <c r="R245" s="34">
        <v>14844</v>
      </c>
      <c r="S245" s="32">
        <v>2041.94</v>
      </c>
      <c r="T245" s="34">
        <v>5895</v>
      </c>
      <c r="U245" s="32">
        <v>810.92</v>
      </c>
      <c r="V245" s="34">
        <v>5838</v>
      </c>
      <c r="W245" s="32">
        <v>803.08</v>
      </c>
      <c r="X245" s="34">
        <v>5227</v>
      </c>
      <c r="Y245" s="32">
        <v>719.03</v>
      </c>
      <c r="Z245" s="34">
        <v>4764</v>
      </c>
      <c r="AA245" s="32">
        <v>655.34</v>
      </c>
      <c r="AB245" s="34">
        <v>18794</v>
      </c>
      <c r="AC245" s="32">
        <v>2585.3000000000002</v>
      </c>
      <c r="AD245" s="34">
        <v>29074</v>
      </c>
      <c r="AE245" s="32">
        <v>3999.42</v>
      </c>
      <c r="AF245" s="34">
        <v>22922</v>
      </c>
      <c r="AG245" s="32">
        <v>3153.15</v>
      </c>
    </row>
    <row r="246" spans="1:33" x14ac:dyDescent="0.2">
      <c r="A246" s="9">
        <v>36</v>
      </c>
      <c r="B246" s="10" t="s">
        <v>217</v>
      </c>
      <c r="C246" s="27">
        <v>5.5E-2</v>
      </c>
      <c r="D246" s="9" t="s">
        <v>408</v>
      </c>
      <c r="E246" s="8" t="e">
        <f t="shared" si="28"/>
        <v>#DIV/0!</v>
      </c>
      <c r="F246" s="42">
        <f t="shared" si="24"/>
        <v>0</v>
      </c>
      <c r="G246" s="43">
        <f t="shared" si="24"/>
        <v>0</v>
      </c>
      <c r="H246" s="13" t="e">
        <f t="shared" si="26"/>
        <v>#DIV/0!</v>
      </c>
      <c r="I246" s="82"/>
      <c r="J246" s="34">
        <v>0</v>
      </c>
      <c r="K246" s="32">
        <v>0</v>
      </c>
      <c r="L246" s="34">
        <v>0</v>
      </c>
      <c r="M246" s="32">
        <v>0</v>
      </c>
      <c r="N246" s="34">
        <v>0</v>
      </c>
      <c r="O246" s="32">
        <v>0</v>
      </c>
      <c r="P246" s="34">
        <v>0</v>
      </c>
      <c r="Q246" s="32">
        <v>0</v>
      </c>
      <c r="R246" s="34">
        <v>0</v>
      </c>
      <c r="S246" s="32">
        <v>0</v>
      </c>
      <c r="T246" s="34">
        <v>0</v>
      </c>
      <c r="U246" s="32">
        <v>0</v>
      </c>
      <c r="V246" s="34">
        <v>0</v>
      </c>
      <c r="W246" s="32">
        <v>0</v>
      </c>
      <c r="X246" s="34">
        <v>0</v>
      </c>
      <c r="Y246" s="32">
        <v>0</v>
      </c>
      <c r="Z246" s="34">
        <v>0</v>
      </c>
      <c r="AA246" s="32">
        <v>0</v>
      </c>
      <c r="AB246" s="34">
        <v>0</v>
      </c>
      <c r="AC246" s="32">
        <v>0</v>
      </c>
      <c r="AD246" s="34">
        <v>0</v>
      </c>
      <c r="AE246" s="32">
        <v>0</v>
      </c>
      <c r="AF246" s="34">
        <v>0</v>
      </c>
      <c r="AG246" s="32">
        <v>0</v>
      </c>
    </row>
    <row r="247" spans="1:33" x14ac:dyDescent="0.2">
      <c r="A247" s="9">
        <v>37</v>
      </c>
      <c r="B247" s="10" t="s">
        <v>218</v>
      </c>
      <c r="C247" s="27">
        <v>0.189</v>
      </c>
      <c r="D247" s="9" t="s">
        <v>409</v>
      </c>
      <c r="E247" s="8">
        <f t="shared" si="28"/>
        <v>0.13431999999999999</v>
      </c>
      <c r="F247" s="42">
        <f t="shared" si="24"/>
        <v>358392</v>
      </c>
      <c r="G247" s="43">
        <f t="shared" si="24"/>
        <v>48139.21</v>
      </c>
      <c r="H247" s="13">
        <f t="shared" si="26"/>
        <v>0.10152</v>
      </c>
      <c r="I247" s="82">
        <f t="shared" si="27"/>
        <v>36383.955840000002</v>
      </c>
      <c r="J247" s="34">
        <v>0</v>
      </c>
      <c r="K247" s="32">
        <v>0</v>
      </c>
      <c r="L247" s="34">
        <v>5715</v>
      </c>
      <c r="M247" s="32">
        <v>767.64</v>
      </c>
      <c r="N247" s="34">
        <v>17048</v>
      </c>
      <c r="O247" s="32">
        <v>2289.89</v>
      </c>
      <c r="P247" s="34">
        <v>33362</v>
      </c>
      <c r="Q247" s="32">
        <v>4481.18</v>
      </c>
      <c r="R247" s="34">
        <v>40030</v>
      </c>
      <c r="S247" s="32">
        <v>5376.83</v>
      </c>
      <c r="T247" s="34">
        <v>45272</v>
      </c>
      <c r="U247" s="32">
        <v>6080.94</v>
      </c>
      <c r="V247" s="34">
        <v>31483</v>
      </c>
      <c r="W247" s="32">
        <v>4228.8</v>
      </c>
      <c r="X247" s="34">
        <v>17226</v>
      </c>
      <c r="Y247" s="32">
        <v>2313.8000000000002</v>
      </c>
      <c r="Z247" s="34">
        <v>12908</v>
      </c>
      <c r="AA247" s="32">
        <v>1733.8</v>
      </c>
      <c r="AB247" s="34">
        <v>58677</v>
      </c>
      <c r="AC247" s="32">
        <v>7881.49</v>
      </c>
      <c r="AD247" s="34">
        <v>51082</v>
      </c>
      <c r="AE247" s="32">
        <v>6861.33</v>
      </c>
      <c r="AF247" s="34">
        <v>45589</v>
      </c>
      <c r="AG247" s="32">
        <v>6123.51</v>
      </c>
    </row>
    <row r="248" spans="1:33" x14ac:dyDescent="0.2">
      <c r="A248" s="9">
        <v>38</v>
      </c>
      <c r="B248" s="10" t="s">
        <v>219</v>
      </c>
      <c r="C248" s="27">
        <v>0.2</v>
      </c>
      <c r="D248" s="9" t="s">
        <v>411</v>
      </c>
      <c r="E248" s="8">
        <f t="shared" si="28"/>
        <v>0.13431999999999999</v>
      </c>
      <c r="F248" s="42">
        <f t="shared" si="24"/>
        <v>576679</v>
      </c>
      <c r="G248" s="43">
        <f t="shared" si="24"/>
        <v>77459.520000000004</v>
      </c>
      <c r="H248" s="13">
        <f t="shared" si="26"/>
        <v>0.10152</v>
      </c>
      <c r="I248" s="82">
        <f t="shared" si="27"/>
        <v>58544.452080000003</v>
      </c>
      <c r="J248" s="34">
        <v>94224</v>
      </c>
      <c r="K248" s="32">
        <v>12656.17</v>
      </c>
      <c r="L248" s="34">
        <v>41304</v>
      </c>
      <c r="M248" s="32">
        <v>5547.95</v>
      </c>
      <c r="N248" s="34">
        <v>103853</v>
      </c>
      <c r="O248" s="32">
        <v>13949.53</v>
      </c>
      <c r="P248" s="34">
        <v>56952</v>
      </c>
      <c r="Q248" s="32">
        <v>7649.79</v>
      </c>
      <c r="R248" s="34">
        <v>25453</v>
      </c>
      <c r="S248" s="32">
        <v>3418.85</v>
      </c>
      <c r="T248" s="34">
        <v>10706</v>
      </c>
      <c r="U248" s="32">
        <v>1438.03</v>
      </c>
      <c r="V248" s="34">
        <v>14805</v>
      </c>
      <c r="W248" s="32">
        <v>1988.61</v>
      </c>
      <c r="X248" s="34">
        <v>9282</v>
      </c>
      <c r="Y248" s="32">
        <v>1246.76</v>
      </c>
      <c r="Z248" s="34">
        <v>11198</v>
      </c>
      <c r="AA248" s="32">
        <v>1504.12</v>
      </c>
      <c r="AB248" s="34">
        <v>65126</v>
      </c>
      <c r="AC248" s="32">
        <v>8747.7199999999993</v>
      </c>
      <c r="AD248" s="34">
        <v>80845</v>
      </c>
      <c r="AE248" s="32">
        <v>10859.1</v>
      </c>
      <c r="AF248" s="34">
        <v>62931</v>
      </c>
      <c r="AG248" s="32">
        <v>8452.89</v>
      </c>
    </row>
    <row r="249" spans="1:33" x14ac:dyDescent="0.2">
      <c r="A249" s="9">
        <v>39</v>
      </c>
      <c r="B249" s="10" t="s">
        <v>220</v>
      </c>
      <c r="C249" s="27">
        <v>0.115</v>
      </c>
      <c r="D249" s="9" t="s">
        <v>412</v>
      </c>
      <c r="E249" s="8">
        <f t="shared" si="28"/>
        <v>0.13755999999999999</v>
      </c>
      <c r="F249" s="42">
        <f t="shared" si="24"/>
        <v>180994</v>
      </c>
      <c r="G249" s="43">
        <f t="shared" si="24"/>
        <v>24897.56</v>
      </c>
      <c r="H249" s="13">
        <f t="shared" si="26"/>
        <v>0.10475999999999999</v>
      </c>
      <c r="I249" s="82">
        <f t="shared" si="27"/>
        <v>18960.93144</v>
      </c>
      <c r="J249" s="34">
        <v>31614</v>
      </c>
      <c r="K249" s="32">
        <v>4348.82</v>
      </c>
      <c r="L249" s="34">
        <v>7587</v>
      </c>
      <c r="M249" s="32">
        <v>1043.67</v>
      </c>
      <c r="N249" s="34">
        <v>29424</v>
      </c>
      <c r="O249" s="32">
        <v>4047.57</v>
      </c>
      <c r="P249" s="34">
        <v>23715</v>
      </c>
      <c r="Q249" s="32">
        <v>3262.24</v>
      </c>
      <c r="R249" s="34">
        <v>6868</v>
      </c>
      <c r="S249" s="32">
        <v>944.76</v>
      </c>
      <c r="T249" s="34">
        <v>1403</v>
      </c>
      <c r="U249" s="32">
        <v>193</v>
      </c>
      <c r="V249" s="34">
        <v>8664</v>
      </c>
      <c r="W249" s="32">
        <v>1191.82</v>
      </c>
      <c r="X249" s="34">
        <v>9645</v>
      </c>
      <c r="Y249" s="32">
        <v>1326.77</v>
      </c>
      <c r="Z249" s="34">
        <v>1612</v>
      </c>
      <c r="AA249" s="32">
        <v>221.75</v>
      </c>
      <c r="AB249" s="34">
        <v>12554</v>
      </c>
      <c r="AC249" s="32">
        <v>1726.93</v>
      </c>
      <c r="AD249" s="34">
        <v>28407</v>
      </c>
      <c r="AE249" s="32">
        <v>3907.67</v>
      </c>
      <c r="AF249" s="34">
        <v>19501</v>
      </c>
      <c r="AG249" s="32">
        <v>2682.56</v>
      </c>
    </row>
    <row r="250" spans="1:33" x14ac:dyDescent="0.2">
      <c r="A250" s="9">
        <v>40</v>
      </c>
      <c r="B250" s="10" t="s">
        <v>410</v>
      </c>
      <c r="C250" s="27">
        <v>3.5000000000000003E-2</v>
      </c>
      <c r="D250" s="9" t="s">
        <v>413</v>
      </c>
      <c r="E250" s="8">
        <f t="shared" si="28"/>
        <v>0.13855999999999999</v>
      </c>
      <c r="F250" s="42">
        <f t="shared" si="24"/>
        <v>102574</v>
      </c>
      <c r="G250" s="43">
        <f t="shared" si="24"/>
        <v>14212.649999999998</v>
      </c>
      <c r="H250" s="13">
        <f t="shared" si="26"/>
        <v>0.10575999999999999</v>
      </c>
      <c r="I250" s="82">
        <f t="shared" si="27"/>
        <v>10848.22624</v>
      </c>
      <c r="J250" s="34">
        <v>13988</v>
      </c>
      <c r="K250" s="32">
        <v>1938.18</v>
      </c>
      <c r="L250" s="34">
        <v>2025</v>
      </c>
      <c r="M250" s="32">
        <v>280.58</v>
      </c>
      <c r="N250" s="34">
        <v>10740</v>
      </c>
      <c r="O250" s="32">
        <v>1488.13</v>
      </c>
      <c r="P250" s="34">
        <v>17005</v>
      </c>
      <c r="Q250" s="32">
        <v>2356.21</v>
      </c>
      <c r="R250" s="34">
        <v>9473</v>
      </c>
      <c r="S250" s="32">
        <v>1312.58</v>
      </c>
      <c r="T250" s="34">
        <v>8801</v>
      </c>
      <c r="U250" s="32">
        <v>1219.47</v>
      </c>
      <c r="V250" s="34">
        <v>2957</v>
      </c>
      <c r="W250" s="32">
        <v>409.72</v>
      </c>
      <c r="X250" s="34">
        <v>0</v>
      </c>
      <c r="Y250" s="32">
        <v>0</v>
      </c>
      <c r="Z250" s="34">
        <v>2944</v>
      </c>
      <c r="AA250" s="32">
        <v>407.92</v>
      </c>
      <c r="AB250" s="34">
        <v>11632</v>
      </c>
      <c r="AC250" s="32">
        <v>1611.73</v>
      </c>
      <c r="AD250" s="34">
        <v>15093</v>
      </c>
      <c r="AE250" s="32">
        <v>2091.29</v>
      </c>
      <c r="AF250" s="34">
        <v>7916</v>
      </c>
      <c r="AG250" s="32">
        <v>1096.8399999999999</v>
      </c>
    </row>
    <row r="251" spans="1:33" x14ac:dyDescent="0.2">
      <c r="A251" s="9">
        <v>41</v>
      </c>
      <c r="B251" s="10" t="s">
        <v>221</v>
      </c>
      <c r="C251" s="27">
        <v>9.5000000000000001E-2</v>
      </c>
      <c r="D251" s="9" t="s">
        <v>414</v>
      </c>
      <c r="E251" s="8">
        <f t="shared" si="28"/>
        <v>0.13755999999999999</v>
      </c>
      <c r="F251" s="42">
        <f t="shared" si="24"/>
        <v>158608</v>
      </c>
      <c r="G251" s="43">
        <f t="shared" si="24"/>
        <v>21818.12</v>
      </c>
      <c r="H251" s="13">
        <f t="shared" si="26"/>
        <v>0.10475999999999999</v>
      </c>
      <c r="I251" s="82">
        <f t="shared" si="27"/>
        <v>16615.774079999999</v>
      </c>
      <c r="J251" s="34">
        <v>20720</v>
      </c>
      <c r="K251" s="32">
        <v>2850.24</v>
      </c>
      <c r="L251" s="34">
        <v>2382</v>
      </c>
      <c r="M251" s="32">
        <v>327.67</v>
      </c>
      <c r="N251" s="34">
        <v>22741</v>
      </c>
      <c r="O251" s="32">
        <v>3128.25</v>
      </c>
      <c r="P251" s="34">
        <v>34949</v>
      </c>
      <c r="Q251" s="32">
        <v>4807.58</v>
      </c>
      <c r="R251" s="34">
        <v>6632</v>
      </c>
      <c r="S251" s="32">
        <v>912.3</v>
      </c>
      <c r="T251" s="34">
        <v>3587</v>
      </c>
      <c r="U251" s="32">
        <v>493.43</v>
      </c>
      <c r="V251" s="34">
        <v>10813</v>
      </c>
      <c r="W251" s="32">
        <v>1487.44</v>
      </c>
      <c r="X251" s="34">
        <v>3602</v>
      </c>
      <c r="Y251" s="32">
        <v>495.49</v>
      </c>
      <c r="Z251" s="34">
        <v>4545</v>
      </c>
      <c r="AA251" s="32">
        <v>625.21</v>
      </c>
      <c r="AB251" s="34">
        <v>13526</v>
      </c>
      <c r="AC251" s="32">
        <v>1860.64</v>
      </c>
      <c r="AD251" s="34">
        <v>28309</v>
      </c>
      <c r="AE251" s="32">
        <v>3894.19</v>
      </c>
      <c r="AF251" s="34">
        <v>6802</v>
      </c>
      <c r="AG251" s="32">
        <v>935.68</v>
      </c>
    </row>
    <row r="252" spans="1:33" x14ac:dyDescent="0.2">
      <c r="A252" s="9">
        <v>42</v>
      </c>
      <c r="B252" s="10" t="s">
        <v>222</v>
      </c>
      <c r="C252" s="27">
        <v>7.4999999999999997E-2</v>
      </c>
      <c r="D252" s="9" t="s">
        <v>415</v>
      </c>
      <c r="E252" s="8">
        <f t="shared" si="28"/>
        <v>0.13855999999999999</v>
      </c>
      <c r="F252" s="42">
        <f t="shared" si="24"/>
        <v>65487</v>
      </c>
      <c r="G252" s="43">
        <f t="shared" si="24"/>
        <v>9073.8900000000012</v>
      </c>
      <c r="H252" s="13">
        <f t="shared" si="26"/>
        <v>0.10575999999999999</v>
      </c>
      <c r="I252" s="82">
        <f t="shared" si="27"/>
        <v>6925.9051199999994</v>
      </c>
      <c r="J252" s="34">
        <v>4534</v>
      </c>
      <c r="K252" s="32">
        <v>628.23</v>
      </c>
      <c r="L252" s="34">
        <v>275</v>
      </c>
      <c r="M252" s="32">
        <v>38.1</v>
      </c>
      <c r="N252" s="34">
        <v>10760</v>
      </c>
      <c r="O252" s="32">
        <v>1490.91</v>
      </c>
      <c r="P252" s="34">
        <v>10581</v>
      </c>
      <c r="Q252" s="32">
        <v>1466.1</v>
      </c>
      <c r="R252" s="34">
        <v>7433</v>
      </c>
      <c r="S252" s="32">
        <v>1029.92</v>
      </c>
      <c r="T252" s="34">
        <v>6626</v>
      </c>
      <c r="U252" s="32">
        <v>918.1</v>
      </c>
      <c r="V252" s="34">
        <v>1050</v>
      </c>
      <c r="W252" s="32">
        <v>145.49</v>
      </c>
      <c r="X252" s="34">
        <v>1035</v>
      </c>
      <c r="Y252" s="32">
        <v>143.41</v>
      </c>
      <c r="Z252" s="34">
        <v>855</v>
      </c>
      <c r="AA252" s="32">
        <v>118.47</v>
      </c>
      <c r="AB252" s="34">
        <v>4885</v>
      </c>
      <c r="AC252" s="32">
        <v>676.87</v>
      </c>
      <c r="AD252" s="34">
        <v>11106</v>
      </c>
      <c r="AE252" s="32">
        <v>1538.85</v>
      </c>
      <c r="AF252" s="34">
        <v>6347</v>
      </c>
      <c r="AG252" s="32">
        <v>879.44</v>
      </c>
    </row>
    <row r="253" spans="1:33" x14ac:dyDescent="0.2">
      <c r="A253" s="9">
        <v>43</v>
      </c>
      <c r="B253" s="10" t="s">
        <v>223</v>
      </c>
      <c r="C253" s="27">
        <v>0.52</v>
      </c>
      <c r="D253" s="9" t="s">
        <v>416</v>
      </c>
      <c r="E253" s="8">
        <f t="shared" si="28"/>
        <v>0.12136</v>
      </c>
      <c r="F253" s="42">
        <f t="shared" si="24"/>
        <v>1296175</v>
      </c>
      <c r="G253" s="43">
        <f t="shared" si="24"/>
        <v>157303.79</v>
      </c>
      <c r="H253" s="13">
        <f t="shared" si="26"/>
        <v>8.856E-2</v>
      </c>
      <c r="I253" s="82">
        <f t="shared" si="27"/>
        <v>114789.258</v>
      </c>
      <c r="J253" s="34">
        <v>97921</v>
      </c>
      <c r="K253" s="32">
        <v>11883.69</v>
      </c>
      <c r="L253" s="34">
        <v>17009</v>
      </c>
      <c r="M253" s="32">
        <v>2064.21</v>
      </c>
      <c r="N253" s="34">
        <v>157790</v>
      </c>
      <c r="O253" s="32">
        <v>19149.39</v>
      </c>
      <c r="P253" s="34">
        <v>226891</v>
      </c>
      <c r="Q253" s="32">
        <v>27535.49</v>
      </c>
      <c r="R253" s="34">
        <v>130593</v>
      </c>
      <c r="S253" s="32">
        <v>15848.77</v>
      </c>
      <c r="T253" s="34">
        <v>158102</v>
      </c>
      <c r="U253" s="32">
        <v>19187.259999999998</v>
      </c>
      <c r="V253" s="34">
        <v>46990</v>
      </c>
      <c r="W253" s="32">
        <v>5702.71</v>
      </c>
      <c r="X253" s="34">
        <v>30094</v>
      </c>
      <c r="Y253" s="32">
        <v>3652.21</v>
      </c>
      <c r="Z253" s="34">
        <v>6455</v>
      </c>
      <c r="AA253" s="32">
        <v>783.38</v>
      </c>
      <c r="AB253" s="34">
        <v>93515</v>
      </c>
      <c r="AC253" s="32">
        <v>11348.98</v>
      </c>
      <c r="AD253" s="34">
        <v>195040</v>
      </c>
      <c r="AE253" s="32">
        <v>23670.05</v>
      </c>
      <c r="AF253" s="34">
        <v>135775</v>
      </c>
      <c r="AG253" s="32">
        <v>16477.650000000001</v>
      </c>
    </row>
    <row r="254" spans="1:33" x14ac:dyDescent="0.2">
      <c r="A254" s="9">
        <v>44</v>
      </c>
      <c r="B254" s="10" t="s">
        <v>224</v>
      </c>
      <c r="C254" s="27">
        <v>0.02</v>
      </c>
      <c r="D254" s="9" t="s">
        <v>417</v>
      </c>
      <c r="E254" s="8">
        <f t="shared" si="28"/>
        <v>0.13855999999999999</v>
      </c>
      <c r="F254" s="42">
        <f t="shared" si="24"/>
        <v>58058</v>
      </c>
      <c r="G254" s="43">
        <f t="shared" si="24"/>
        <v>8044.5199999999995</v>
      </c>
      <c r="H254" s="13">
        <f t="shared" si="26"/>
        <v>0.10575999999999999</v>
      </c>
      <c r="I254" s="82">
        <f t="shared" si="27"/>
        <v>6140.2140799999997</v>
      </c>
      <c r="J254" s="34">
        <v>4495</v>
      </c>
      <c r="K254" s="32">
        <v>622.83000000000004</v>
      </c>
      <c r="L254" s="34">
        <v>725</v>
      </c>
      <c r="M254" s="32">
        <v>100.46</v>
      </c>
      <c r="N254" s="34">
        <v>6915</v>
      </c>
      <c r="O254" s="32">
        <v>958.14</v>
      </c>
      <c r="P254" s="34">
        <v>10262</v>
      </c>
      <c r="Q254" s="32">
        <v>1421.9</v>
      </c>
      <c r="R254" s="34">
        <v>3891</v>
      </c>
      <c r="S254" s="32">
        <v>539.14</v>
      </c>
      <c r="T254" s="34">
        <v>6269</v>
      </c>
      <c r="U254" s="32">
        <v>868.63</v>
      </c>
      <c r="V254" s="34">
        <v>4906</v>
      </c>
      <c r="W254" s="32">
        <v>679.78</v>
      </c>
      <c r="X254" s="34">
        <v>1095</v>
      </c>
      <c r="Y254" s="32">
        <v>151.72</v>
      </c>
      <c r="Z254" s="34">
        <v>655</v>
      </c>
      <c r="AA254" s="32">
        <v>90.76</v>
      </c>
      <c r="AB254" s="34">
        <v>5409</v>
      </c>
      <c r="AC254" s="32">
        <v>749.47</v>
      </c>
      <c r="AD254" s="34">
        <v>9175</v>
      </c>
      <c r="AE254" s="32">
        <v>1271.29</v>
      </c>
      <c r="AF254" s="34">
        <v>4261</v>
      </c>
      <c r="AG254" s="32">
        <v>590.4</v>
      </c>
    </row>
    <row r="255" spans="1:33" x14ac:dyDescent="0.2">
      <c r="A255" s="9">
        <v>45</v>
      </c>
      <c r="B255" s="10" t="s">
        <v>518</v>
      </c>
      <c r="C255" s="27">
        <v>0.03</v>
      </c>
      <c r="D255" s="9" t="s">
        <v>418</v>
      </c>
      <c r="E255" s="8">
        <f t="shared" si="28"/>
        <v>0.13855999999999999</v>
      </c>
      <c r="F255" s="42">
        <f t="shared" si="24"/>
        <v>48687</v>
      </c>
      <c r="G255" s="43">
        <f t="shared" si="24"/>
        <v>6746.07</v>
      </c>
      <c r="H255" s="13">
        <f t="shared" si="26"/>
        <v>0.10575999999999999</v>
      </c>
      <c r="I255" s="82">
        <f t="shared" si="27"/>
        <v>5149.1371199999994</v>
      </c>
      <c r="J255" s="34">
        <v>5673</v>
      </c>
      <c r="K255" s="32">
        <v>786.05</v>
      </c>
      <c r="L255" s="34">
        <v>1791</v>
      </c>
      <c r="M255" s="32">
        <v>248.16</v>
      </c>
      <c r="N255" s="34">
        <v>4793</v>
      </c>
      <c r="O255" s="32">
        <v>664.12</v>
      </c>
      <c r="P255" s="34">
        <v>4005</v>
      </c>
      <c r="Q255" s="32">
        <v>554.92999999999995</v>
      </c>
      <c r="R255" s="34">
        <v>4308</v>
      </c>
      <c r="S255" s="32">
        <v>596.91999999999996</v>
      </c>
      <c r="T255" s="34">
        <v>4218</v>
      </c>
      <c r="U255" s="32">
        <v>584.45000000000005</v>
      </c>
      <c r="V255" s="34">
        <v>2888</v>
      </c>
      <c r="W255" s="32">
        <v>400.16</v>
      </c>
      <c r="X255" s="34">
        <v>2678</v>
      </c>
      <c r="Y255" s="32">
        <v>371.06</v>
      </c>
      <c r="Z255" s="34">
        <v>2124</v>
      </c>
      <c r="AA255" s="32">
        <v>294.3</v>
      </c>
      <c r="AB255" s="34">
        <v>5165</v>
      </c>
      <c r="AC255" s="32">
        <v>715.66</v>
      </c>
      <c r="AD255" s="34">
        <v>5472</v>
      </c>
      <c r="AE255" s="32">
        <v>758.2</v>
      </c>
      <c r="AF255" s="34">
        <v>5572</v>
      </c>
      <c r="AG255" s="32">
        <v>772.06</v>
      </c>
    </row>
    <row r="256" spans="1:33" x14ac:dyDescent="0.2">
      <c r="A256" s="9">
        <v>46</v>
      </c>
      <c r="B256" s="10" t="s">
        <v>225</v>
      </c>
      <c r="C256" s="27">
        <v>0.22500000000000001</v>
      </c>
      <c r="D256" s="9" t="s">
        <v>419</v>
      </c>
      <c r="E256" s="8">
        <f t="shared" si="28"/>
        <v>0.12637999999999999</v>
      </c>
      <c r="F256" s="42">
        <f t="shared" si="24"/>
        <v>359789</v>
      </c>
      <c r="G256" s="43">
        <f t="shared" si="24"/>
        <v>45470.130000000005</v>
      </c>
      <c r="H256" s="13">
        <f t="shared" si="26"/>
        <v>9.3579999999999997E-2</v>
      </c>
      <c r="I256" s="82">
        <f t="shared" si="27"/>
        <v>33669.054619999995</v>
      </c>
      <c r="J256" s="34">
        <v>76375</v>
      </c>
      <c r="K256" s="32">
        <v>9652.27</v>
      </c>
      <c r="L256" s="34">
        <v>21461</v>
      </c>
      <c r="M256" s="32">
        <v>2712.24</v>
      </c>
      <c r="N256" s="34">
        <v>49291</v>
      </c>
      <c r="O256" s="32">
        <v>6229.4</v>
      </c>
      <c r="P256" s="34">
        <v>75359</v>
      </c>
      <c r="Q256" s="32">
        <v>9523.8700000000008</v>
      </c>
      <c r="R256" s="34">
        <v>64784</v>
      </c>
      <c r="S256" s="32">
        <v>8187.4</v>
      </c>
      <c r="T256" s="34">
        <v>65545</v>
      </c>
      <c r="U256" s="32">
        <v>8283.58</v>
      </c>
      <c r="V256" s="34">
        <v>6974</v>
      </c>
      <c r="W256" s="32">
        <v>881.37</v>
      </c>
      <c r="X256" s="34">
        <v>0</v>
      </c>
      <c r="Y256" s="32">
        <v>0</v>
      </c>
      <c r="Z256" s="34">
        <v>0</v>
      </c>
      <c r="AA256" s="32">
        <v>0</v>
      </c>
      <c r="AB256" s="34">
        <v>0</v>
      </c>
      <c r="AC256" s="32">
        <v>0</v>
      </c>
      <c r="AD256" s="34">
        <v>0</v>
      </c>
      <c r="AE256" s="32">
        <v>0</v>
      </c>
      <c r="AF256" s="34">
        <v>0</v>
      </c>
      <c r="AG256" s="32">
        <v>0</v>
      </c>
    </row>
    <row r="257" spans="1:33" x14ac:dyDescent="0.2">
      <c r="A257" s="9">
        <v>47</v>
      </c>
      <c r="B257" s="10" t="s">
        <v>226</v>
      </c>
      <c r="C257" s="27">
        <v>9.1999999999999998E-2</v>
      </c>
      <c r="D257" s="9" t="s">
        <v>420</v>
      </c>
      <c r="E257" s="8">
        <f t="shared" si="28"/>
        <v>0.13755999999999999</v>
      </c>
      <c r="F257" s="42">
        <f t="shared" si="24"/>
        <v>200000</v>
      </c>
      <c r="G257" s="43">
        <f t="shared" si="24"/>
        <v>27512.010000000002</v>
      </c>
      <c r="H257" s="13">
        <f t="shared" si="26"/>
        <v>0.10475999999999999</v>
      </c>
      <c r="I257" s="82">
        <f t="shared" si="27"/>
        <v>20952</v>
      </c>
      <c r="J257" s="34">
        <v>38375</v>
      </c>
      <c r="K257" s="32">
        <v>5278.87</v>
      </c>
      <c r="L257" s="34">
        <v>9753</v>
      </c>
      <c r="M257" s="32">
        <v>1341.62</v>
      </c>
      <c r="N257" s="34">
        <v>32766</v>
      </c>
      <c r="O257" s="32">
        <v>4507.29</v>
      </c>
      <c r="P257" s="34">
        <v>23802</v>
      </c>
      <c r="Q257" s="32">
        <v>3274.2</v>
      </c>
      <c r="R257" s="34">
        <v>7617</v>
      </c>
      <c r="S257" s="32">
        <v>1047.79</v>
      </c>
      <c r="T257" s="34">
        <v>2795</v>
      </c>
      <c r="U257" s="32">
        <v>384.48</v>
      </c>
      <c r="V257" s="34">
        <v>4845</v>
      </c>
      <c r="W257" s="32">
        <v>666.48</v>
      </c>
      <c r="X257" s="34">
        <v>2227</v>
      </c>
      <c r="Y257" s="32">
        <v>306.35000000000002</v>
      </c>
      <c r="Z257" s="34">
        <v>2288</v>
      </c>
      <c r="AA257" s="32">
        <v>314.74</v>
      </c>
      <c r="AB257" s="34">
        <v>23055</v>
      </c>
      <c r="AC257" s="32">
        <v>3171.45</v>
      </c>
      <c r="AD257" s="34">
        <v>33201</v>
      </c>
      <c r="AE257" s="32">
        <v>4567.13</v>
      </c>
      <c r="AF257" s="34">
        <v>19276</v>
      </c>
      <c r="AG257" s="32">
        <v>2651.61</v>
      </c>
    </row>
    <row r="258" spans="1:33" x14ac:dyDescent="0.2">
      <c r="A258" s="9">
        <v>48</v>
      </c>
      <c r="B258" s="10" t="s">
        <v>227</v>
      </c>
      <c r="C258" s="27">
        <v>0.2</v>
      </c>
      <c r="D258" s="9" t="s">
        <v>420</v>
      </c>
      <c r="E258" s="8">
        <f t="shared" si="28"/>
        <v>0.13431999999999999</v>
      </c>
      <c r="F258" s="42">
        <f t="shared" si="24"/>
        <v>299890</v>
      </c>
      <c r="G258" s="43">
        <f t="shared" si="24"/>
        <v>40281.22</v>
      </c>
      <c r="H258" s="13">
        <f t="shared" si="26"/>
        <v>0.10152</v>
      </c>
      <c r="I258" s="82">
        <f t="shared" si="27"/>
        <v>30444.8328</v>
      </c>
      <c r="J258" s="34">
        <v>54961</v>
      </c>
      <c r="K258" s="32">
        <v>7382.36</v>
      </c>
      <c r="L258" s="34">
        <v>18045</v>
      </c>
      <c r="M258" s="32">
        <v>2423.8000000000002</v>
      </c>
      <c r="N258" s="34">
        <v>60569</v>
      </c>
      <c r="O258" s="32">
        <v>8135.63</v>
      </c>
      <c r="P258" s="34">
        <v>37426</v>
      </c>
      <c r="Q258" s="32">
        <v>5027.0600000000004</v>
      </c>
      <c r="R258" s="34">
        <v>6603</v>
      </c>
      <c r="S258" s="32">
        <v>886.91</v>
      </c>
      <c r="T258" s="34">
        <v>2018</v>
      </c>
      <c r="U258" s="32">
        <v>271.06</v>
      </c>
      <c r="V258" s="34">
        <v>6028</v>
      </c>
      <c r="W258" s="32">
        <v>809.68</v>
      </c>
      <c r="X258" s="34">
        <v>3182</v>
      </c>
      <c r="Y258" s="32">
        <v>427.41</v>
      </c>
      <c r="Z258" s="34">
        <v>2849</v>
      </c>
      <c r="AA258" s="32">
        <v>382.68</v>
      </c>
      <c r="AB258" s="34">
        <v>26633</v>
      </c>
      <c r="AC258" s="32">
        <v>3577.34</v>
      </c>
      <c r="AD258" s="34">
        <v>45724</v>
      </c>
      <c r="AE258" s="32">
        <v>6141.65</v>
      </c>
      <c r="AF258" s="34">
        <v>35852</v>
      </c>
      <c r="AG258" s="32">
        <v>4815.6400000000003</v>
      </c>
    </row>
    <row r="259" spans="1:33" x14ac:dyDescent="0.2">
      <c r="A259" s="9">
        <v>49</v>
      </c>
      <c r="B259" s="10" t="s">
        <v>228</v>
      </c>
      <c r="C259" s="27">
        <v>0.6</v>
      </c>
      <c r="D259" s="9" t="s">
        <v>421</v>
      </c>
      <c r="E259" s="8">
        <f t="shared" si="28"/>
        <v>0.12136</v>
      </c>
      <c r="F259" s="42">
        <f t="shared" si="24"/>
        <v>2100222</v>
      </c>
      <c r="G259" s="43">
        <f t="shared" si="24"/>
        <v>254882.94000000003</v>
      </c>
      <c r="H259" s="13">
        <f t="shared" si="26"/>
        <v>8.856E-2</v>
      </c>
      <c r="I259" s="82">
        <f t="shared" si="27"/>
        <v>185995.66032</v>
      </c>
      <c r="J259" s="34">
        <v>255726</v>
      </c>
      <c r="K259" s="32">
        <v>31034.91</v>
      </c>
      <c r="L259" s="34">
        <v>73416</v>
      </c>
      <c r="M259" s="32">
        <v>8909.77</v>
      </c>
      <c r="N259" s="34">
        <v>217017</v>
      </c>
      <c r="O259" s="32">
        <v>26337.18</v>
      </c>
      <c r="P259" s="34">
        <v>284132</v>
      </c>
      <c r="Q259" s="32">
        <v>34482.26</v>
      </c>
      <c r="R259" s="34">
        <v>225704</v>
      </c>
      <c r="S259" s="32">
        <v>27391.439999999999</v>
      </c>
      <c r="T259" s="34">
        <v>173898</v>
      </c>
      <c r="U259" s="32">
        <v>21104.26</v>
      </c>
      <c r="V259" s="34">
        <v>104797</v>
      </c>
      <c r="W259" s="32">
        <v>12718.16</v>
      </c>
      <c r="X259" s="34">
        <v>52968</v>
      </c>
      <c r="Y259" s="32">
        <v>6428.2</v>
      </c>
      <c r="Z259" s="34">
        <v>47957</v>
      </c>
      <c r="AA259" s="32">
        <v>5820.06</v>
      </c>
      <c r="AB259" s="34">
        <v>200934</v>
      </c>
      <c r="AC259" s="32">
        <v>24385.35</v>
      </c>
      <c r="AD259" s="34">
        <v>248959</v>
      </c>
      <c r="AE259" s="32">
        <v>30213.66</v>
      </c>
      <c r="AF259" s="34">
        <v>214714</v>
      </c>
      <c r="AG259" s="32">
        <v>26057.69</v>
      </c>
    </row>
    <row r="260" spans="1:33" x14ac:dyDescent="0.2">
      <c r="A260" s="9">
        <v>50</v>
      </c>
      <c r="B260" s="10" t="s">
        <v>229</v>
      </c>
      <c r="C260" s="27">
        <v>0.2</v>
      </c>
      <c r="D260" s="9" t="s">
        <v>422</v>
      </c>
      <c r="E260" s="8">
        <f t="shared" si="28"/>
        <v>0.13431999999999999</v>
      </c>
      <c r="F260" s="42">
        <f t="shared" si="24"/>
        <v>801693</v>
      </c>
      <c r="G260" s="43">
        <f t="shared" si="24"/>
        <v>107683.40999999999</v>
      </c>
      <c r="H260" s="13">
        <f t="shared" si="26"/>
        <v>0.10152</v>
      </c>
      <c r="I260" s="82">
        <f t="shared" si="27"/>
        <v>81387.873359999998</v>
      </c>
      <c r="J260" s="34">
        <v>86130</v>
      </c>
      <c r="K260" s="32">
        <v>11568.98</v>
      </c>
      <c r="L260" s="34">
        <v>20842</v>
      </c>
      <c r="M260" s="32">
        <v>2799.5</v>
      </c>
      <c r="N260" s="34">
        <v>83372</v>
      </c>
      <c r="O260" s="32">
        <v>11198.53</v>
      </c>
      <c r="P260" s="34">
        <v>107145</v>
      </c>
      <c r="Q260" s="32">
        <v>14391.72</v>
      </c>
      <c r="R260" s="34">
        <v>89838</v>
      </c>
      <c r="S260" s="32">
        <v>12067.04</v>
      </c>
      <c r="T260" s="34">
        <v>54787</v>
      </c>
      <c r="U260" s="32">
        <v>7358.99</v>
      </c>
      <c r="V260" s="34">
        <v>53206</v>
      </c>
      <c r="W260" s="32">
        <v>7146.63</v>
      </c>
      <c r="X260" s="34">
        <v>29965</v>
      </c>
      <c r="Y260" s="32">
        <v>4024.9</v>
      </c>
      <c r="Z260" s="34">
        <v>20559</v>
      </c>
      <c r="AA260" s="32">
        <v>2761.48</v>
      </c>
      <c r="AB260" s="34">
        <v>61021</v>
      </c>
      <c r="AC260" s="32">
        <v>8196.34</v>
      </c>
      <c r="AD260" s="34">
        <v>102555</v>
      </c>
      <c r="AE260" s="32">
        <v>13775.19</v>
      </c>
      <c r="AF260" s="34">
        <v>92273</v>
      </c>
      <c r="AG260" s="32">
        <v>12394.11</v>
      </c>
    </row>
    <row r="261" spans="1:33" x14ac:dyDescent="0.2">
      <c r="A261" s="9">
        <v>51</v>
      </c>
      <c r="B261" s="10" t="s">
        <v>230</v>
      </c>
      <c r="C261" s="27">
        <v>0.39600000000000002</v>
      </c>
      <c r="D261" s="9" t="s">
        <v>423</v>
      </c>
      <c r="E261" s="8">
        <f t="shared" si="28"/>
        <v>0.12637999999999999</v>
      </c>
      <c r="F261" s="42">
        <f t="shared" si="24"/>
        <v>690000</v>
      </c>
      <c r="G261" s="43">
        <f t="shared" si="24"/>
        <v>87202.190000000017</v>
      </c>
      <c r="H261" s="13">
        <f t="shared" si="26"/>
        <v>9.3579999999999997E-2</v>
      </c>
      <c r="I261" s="82">
        <f t="shared" si="27"/>
        <v>64570.2</v>
      </c>
      <c r="J261" s="34">
        <v>131576</v>
      </c>
      <c r="K261" s="32">
        <v>16628.57</v>
      </c>
      <c r="L261" s="34">
        <v>25922</v>
      </c>
      <c r="M261" s="32">
        <v>3276.02</v>
      </c>
      <c r="N261" s="34">
        <v>127405</v>
      </c>
      <c r="O261" s="32">
        <v>16101.44</v>
      </c>
      <c r="P261" s="34">
        <v>129203</v>
      </c>
      <c r="Q261" s="32">
        <v>16328.68</v>
      </c>
      <c r="R261" s="34">
        <v>35783</v>
      </c>
      <c r="S261" s="32">
        <v>4522.26</v>
      </c>
      <c r="T261" s="34">
        <v>3041</v>
      </c>
      <c r="U261" s="32">
        <v>384.32</v>
      </c>
      <c r="V261" s="34">
        <v>46427</v>
      </c>
      <c r="W261" s="32">
        <v>5867.44</v>
      </c>
      <c r="X261" s="34">
        <v>29048</v>
      </c>
      <c r="Y261" s="32">
        <v>3671.09</v>
      </c>
      <c r="Z261" s="34">
        <v>5720</v>
      </c>
      <c r="AA261" s="32">
        <v>722.89</v>
      </c>
      <c r="AB261" s="34">
        <v>59956</v>
      </c>
      <c r="AC261" s="32">
        <v>7577.24</v>
      </c>
      <c r="AD261" s="34">
        <v>95919</v>
      </c>
      <c r="AE261" s="32">
        <v>12122.24</v>
      </c>
      <c r="AF261" s="34">
        <v>0</v>
      </c>
      <c r="AG261" s="32">
        <v>0</v>
      </c>
    </row>
    <row r="262" spans="1:33" x14ac:dyDescent="0.2">
      <c r="A262" s="9">
        <v>52</v>
      </c>
      <c r="B262" s="10" t="s">
        <v>231</v>
      </c>
      <c r="C262" s="27">
        <v>9.7000000000000003E-2</v>
      </c>
      <c r="D262" s="9" t="s">
        <v>424</v>
      </c>
      <c r="E262" s="8">
        <f t="shared" si="28"/>
        <v>0.13755999999999999</v>
      </c>
      <c r="F262" s="42">
        <f t="shared" si="24"/>
        <v>238615</v>
      </c>
      <c r="G262" s="43">
        <f t="shared" si="24"/>
        <v>32823.870000000003</v>
      </c>
      <c r="H262" s="13">
        <f t="shared" si="26"/>
        <v>0.10475999999999999</v>
      </c>
      <c r="I262" s="82">
        <f t="shared" si="27"/>
        <v>24997.307399999998</v>
      </c>
      <c r="J262" s="34">
        <v>41634</v>
      </c>
      <c r="K262" s="32">
        <v>5727.17</v>
      </c>
      <c r="L262" s="34">
        <v>13783</v>
      </c>
      <c r="M262" s="32">
        <v>1895.99</v>
      </c>
      <c r="N262" s="34">
        <v>44365</v>
      </c>
      <c r="O262" s="32">
        <v>6102.85</v>
      </c>
      <c r="P262" s="34">
        <v>17752</v>
      </c>
      <c r="Q262" s="32">
        <v>2441.9699999999998</v>
      </c>
      <c r="R262" s="34">
        <v>7352</v>
      </c>
      <c r="S262" s="32">
        <v>1011.34</v>
      </c>
      <c r="T262" s="34">
        <v>0</v>
      </c>
      <c r="U262" s="32">
        <v>0</v>
      </c>
      <c r="V262" s="34">
        <v>2449</v>
      </c>
      <c r="W262" s="32">
        <v>336.88</v>
      </c>
      <c r="X262" s="34">
        <v>417</v>
      </c>
      <c r="Y262" s="32">
        <v>57.36</v>
      </c>
      <c r="Z262" s="34">
        <v>310</v>
      </c>
      <c r="AA262" s="32">
        <v>42.64</v>
      </c>
      <c r="AB262" s="34">
        <v>37533</v>
      </c>
      <c r="AC262" s="32">
        <v>5163.04</v>
      </c>
      <c r="AD262" s="34">
        <v>39948</v>
      </c>
      <c r="AE262" s="32">
        <v>5495.25</v>
      </c>
      <c r="AF262" s="34">
        <v>33072</v>
      </c>
      <c r="AG262" s="32">
        <v>4549.38</v>
      </c>
    </row>
    <row r="263" spans="1:33" x14ac:dyDescent="0.2">
      <c r="A263" s="9">
        <v>53</v>
      </c>
      <c r="B263" s="10" t="s">
        <v>232</v>
      </c>
      <c r="C263" s="27">
        <v>0.25</v>
      </c>
      <c r="D263" s="9" t="s">
        <v>425</v>
      </c>
      <c r="E263" s="8">
        <f t="shared" si="28"/>
        <v>0.12637999999999999</v>
      </c>
      <c r="F263" s="42">
        <f t="shared" si="24"/>
        <v>930295</v>
      </c>
      <c r="G263" s="43">
        <f t="shared" si="24"/>
        <v>117570.69</v>
      </c>
      <c r="H263" s="13">
        <f t="shared" si="26"/>
        <v>9.3579999999999997E-2</v>
      </c>
      <c r="I263" s="82">
        <f t="shared" si="27"/>
        <v>87057.006099999999</v>
      </c>
      <c r="J263" s="34">
        <v>90664</v>
      </c>
      <c r="K263" s="32">
        <v>11458.12</v>
      </c>
      <c r="L263" s="34">
        <v>22526</v>
      </c>
      <c r="M263" s="32">
        <v>2846.84</v>
      </c>
      <c r="N263" s="34">
        <v>59338</v>
      </c>
      <c r="O263" s="32">
        <v>7499.14</v>
      </c>
      <c r="P263" s="34">
        <v>172600</v>
      </c>
      <c r="Q263" s="32">
        <v>21813.19</v>
      </c>
      <c r="R263" s="34">
        <v>105926</v>
      </c>
      <c r="S263" s="32">
        <v>13386.93</v>
      </c>
      <c r="T263" s="34">
        <v>77847</v>
      </c>
      <c r="U263" s="32">
        <v>9838.2999999999993</v>
      </c>
      <c r="V263" s="34">
        <v>30473</v>
      </c>
      <c r="W263" s="32">
        <v>3851.18</v>
      </c>
      <c r="X263" s="34">
        <v>22116</v>
      </c>
      <c r="Y263" s="32">
        <v>2795.02</v>
      </c>
      <c r="Z263" s="34">
        <v>28535</v>
      </c>
      <c r="AA263" s="32">
        <v>3606.25</v>
      </c>
      <c r="AB263" s="34">
        <v>79812</v>
      </c>
      <c r="AC263" s="32">
        <v>10086.64</v>
      </c>
      <c r="AD263" s="34">
        <v>151718</v>
      </c>
      <c r="AE263" s="32">
        <v>19174.12</v>
      </c>
      <c r="AF263" s="34">
        <v>88740</v>
      </c>
      <c r="AG263" s="32">
        <v>11214.96</v>
      </c>
    </row>
    <row r="264" spans="1:33" x14ac:dyDescent="0.2">
      <c r="A264" s="9">
        <v>54</v>
      </c>
      <c r="B264" s="10" t="s">
        <v>574</v>
      </c>
      <c r="C264" s="27">
        <v>0.19</v>
      </c>
      <c r="D264" s="9" t="s">
        <v>563</v>
      </c>
      <c r="E264" s="8">
        <f t="shared" si="28"/>
        <v>0.13431999999999999</v>
      </c>
      <c r="F264" s="42">
        <f t="shared" si="24"/>
        <v>146039</v>
      </c>
      <c r="G264" s="43">
        <f t="shared" si="24"/>
        <v>19615.95</v>
      </c>
      <c r="H264" s="13">
        <f t="shared" si="26"/>
        <v>0.10152</v>
      </c>
      <c r="I264" s="82">
        <f t="shared" si="27"/>
        <v>14825.879279999999</v>
      </c>
      <c r="J264" s="34">
        <v>0</v>
      </c>
      <c r="K264" s="32">
        <v>0</v>
      </c>
      <c r="L264" s="34">
        <v>0</v>
      </c>
      <c r="M264" s="32">
        <v>0</v>
      </c>
      <c r="N264" s="34">
        <v>0</v>
      </c>
      <c r="O264" s="32">
        <v>0</v>
      </c>
      <c r="P264" s="34">
        <v>0</v>
      </c>
      <c r="Q264" s="32">
        <v>0</v>
      </c>
      <c r="R264" s="34">
        <v>0</v>
      </c>
      <c r="S264" s="32">
        <v>0</v>
      </c>
      <c r="T264" s="34">
        <v>5586</v>
      </c>
      <c r="U264" s="32">
        <v>750.31</v>
      </c>
      <c r="V264" s="34">
        <v>10903</v>
      </c>
      <c r="W264" s="32">
        <v>1464.49</v>
      </c>
      <c r="X264" s="34">
        <v>21624</v>
      </c>
      <c r="Y264" s="32">
        <v>2904.54</v>
      </c>
      <c r="Z264" s="34">
        <v>10836</v>
      </c>
      <c r="AA264" s="32">
        <v>1455.49</v>
      </c>
      <c r="AB264" s="34">
        <v>23545</v>
      </c>
      <c r="AC264" s="32">
        <v>3162.56</v>
      </c>
      <c r="AD264" s="34">
        <v>37579</v>
      </c>
      <c r="AE264" s="32">
        <v>5047.6099999999997</v>
      </c>
      <c r="AF264" s="34">
        <v>35966</v>
      </c>
      <c r="AG264" s="32">
        <v>4830.95</v>
      </c>
    </row>
    <row r="265" spans="1:33" x14ac:dyDescent="0.2">
      <c r="A265" s="9">
        <v>55</v>
      </c>
      <c r="B265" s="10" t="s">
        <v>233</v>
      </c>
      <c r="C265" s="27">
        <v>7.4999999999999997E-2</v>
      </c>
      <c r="D265" s="9" t="s">
        <v>426</v>
      </c>
      <c r="E265" s="8">
        <f t="shared" si="28"/>
        <v>0.13855999999999999</v>
      </c>
      <c r="F265" s="42">
        <f t="shared" si="24"/>
        <v>195000</v>
      </c>
      <c r="G265" s="43">
        <f t="shared" si="24"/>
        <v>27019.190000000002</v>
      </c>
      <c r="H265" s="13">
        <f t="shared" si="26"/>
        <v>0.10575999999999999</v>
      </c>
      <c r="I265" s="82">
        <f t="shared" si="27"/>
        <v>20623.199999999997</v>
      </c>
      <c r="J265" s="34">
        <v>30891</v>
      </c>
      <c r="K265" s="32">
        <v>4280.26</v>
      </c>
      <c r="L265" s="34">
        <v>5683</v>
      </c>
      <c r="M265" s="32">
        <v>787.44</v>
      </c>
      <c r="N265" s="34">
        <v>30007</v>
      </c>
      <c r="O265" s="32">
        <v>4157.7700000000004</v>
      </c>
      <c r="P265" s="34">
        <v>27288</v>
      </c>
      <c r="Q265" s="32">
        <v>3781.03</v>
      </c>
      <c r="R265" s="34">
        <v>18011</v>
      </c>
      <c r="S265" s="32">
        <v>2495.6</v>
      </c>
      <c r="T265" s="34">
        <v>15275</v>
      </c>
      <c r="U265" s="32">
        <v>2116.5</v>
      </c>
      <c r="V265" s="34">
        <v>14376</v>
      </c>
      <c r="W265" s="32">
        <v>1991.94</v>
      </c>
      <c r="X265" s="34">
        <v>3422</v>
      </c>
      <c r="Y265" s="32">
        <v>474.15</v>
      </c>
      <c r="Z265" s="34">
        <v>3101</v>
      </c>
      <c r="AA265" s="32">
        <v>429.67</v>
      </c>
      <c r="AB265" s="34">
        <v>23220</v>
      </c>
      <c r="AC265" s="32">
        <v>3217.36</v>
      </c>
      <c r="AD265" s="34">
        <v>23726</v>
      </c>
      <c r="AE265" s="32">
        <v>3287.47</v>
      </c>
      <c r="AF265" s="34">
        <v>0</v>
      </c>
      <c r="AG265" s="32">
        <v>0</v>
      </c>
    </row>
    <row r="266" spans="1:33" x14ac:dyDescent="0.2">
      <c r="A266" s="9">
        <v>56</v>
      </c>
      <c r="B266" s="10" t="s">
        <v>234</v>
      </c>
      <c r="C266" s="27">
        <v>0.2</v>
      </c>
      <c r="D266" s="9" t="s">
        <v>427</v>
      </c>
      <c r="E266" s="8">
        <f t="shared" si="28"/>
        <v>0.13431999999999999</v>
      </c>
      <c r="F266" s="42">
        <f t="shared" si="24"/>
        <v>771553</v>
      </c>
      <c r="G266" s="43">
        <f t="shared" si="24"/>
        <v>103635.01</v>
      </c>
      <c r="H266" s="13">
        <f t="shared" si="26"/>
        <v>0.10152</v>
      </c>
      <c r="I266" s="82">
        <f t="shared" si="27"/>
        <v>78328.060559999998</v>
      </c>
      <c r="J266" s="34">
        <v>78203</v>
      </c>
      <c r="K266" s="32">
        <v>10504.23</v>
      </c>
      <c r="L266" s="34">
        <v>52730</v>
      </c>
      <c r="M266" s="32">
        <v>7082.69</v>
      </c>
      <c r="N266" s="34">
        <v>59712</v>
      </c>
      <c r="O266" s="32">
        <v>8020.52</v>
      </c>
      <c r="P266" s="34">
        <v>104916</v>
      </c>
      <c r="Q266" s="32">
        <v>14092.32</v>
      </c>
      <c r="R266" s="34">
        <v>94113</v>
      </c>
      <c r="S266" s="32">
        <v>12641.26</v>
      </c>
      <c r="T266" s="34">
        <v>92517</v>
      </c>
      <c r="U266" s="32">
        <v>12426.88</v>
      </c>
      <c r="V266" s="34">
        <v>65150</v>
      </c>
      <c r="W266" s="32">
        <v>8750.9500000000007</v>
      </c>
      <c r="X266" s="34">
        <v>18292</v>
      </c>
      <c r="Y266" s="32">
        <v>2456.98</v>
      </c>
      <c r="Z266" s="34">
        <v>8845</v>
      </c>
      <c r="AA266" s="32">
        <v>1188.06</v>
      </c>
      <c r="AB266" s="34">
        <v>42384</v>
      </c>
      <c r="AC266" s="32">
        <v>5693.02</v>
      </c>
      <c r="AD266" s="34">
        <v>102544</v>
      </c>
      <c r="AE266" s="32">
        <v>13773.71</v>
      </c>
      <c r="AF266" s="34">
        <v>52147</v>
      </c>
      <c r="AG266" s="32">
        <v>7004.39</v>
      </c>
    </row>
    <row r="267" spans="1:33" x14ac:dyDescent="0.2">
      <c r="A267" s="9">
        <v>57</v>
      </c>
      <c r="B267" s="10" t="s">
        <v>235</v>
      </c>
      <c r="C267" s="27">
        <v>0.15</v>
      </c>
      <c r="D267" s="9" t="s">
        <v>428</v>
      </c>
      <c r="E267" s="8">
        <f t="shared" si="28"/>
        <v>0.13755999999999999</v>
      </c>
      <c r="F267" s="42">
        <f t="shared" si="24"/>
        <v>419304</v>
      </c>
      <c r="G267" s="43">
        <f t="shared" si="24"/>
        <v>57679.45</v>
      </c>
      <c r="H267" s="13">
        <f t="shared" si="26"/>
        <v>0.10475999999999999</v>
      </c>
      <c r="I267" s="82">
        <f t="shared" si="27"/>
        <v>43926.287039999996</v>
      </c>
      <c r="J267" s="34">
        <v>40089</v>
      </c>
      <c r="K267" s="32">
        <v>5514.64</v>
      </c>
      <c r="L267" s="34">
        <v>18555</v>
      </c>
      <c r="M267" s="32">
        <v>2552.4299999999998</v>
      </c>
      <c r="N267" s="34">
        <v>29686</v>
      </c>
      <c r="O267" s="32">
        <v>4083.61</v>
      </c>
      <c r="P267" s="34">
        <v>44859</v>
      </c>
      <c r="Q267" s="32">
        <v>6170.8</v>
      </c>
      <c r="R267" s="34">
        <v>40286</v>
      </c>
      <c r="S267" s="32">
        <v>5541.74</v>
      </c>
      <c r="T267" s="34">
        <v>29790</v>
      </c>
      <c r="U267" s="32">
        <v>4097.91</v>
      </c>
      <c r="V267" s="34">
        <v>21820</v>
      </c>
      <c r="W267" s="32">
        <v>3001.56</v>
      </c>
      <c r="X267" s="34">
        <v>24138</v>
      </c>
      <c r="Y267" s="32">
        <v>3320.42</v>
      </c>
      <c r="Z267" s="34">
        <v>25942</v>
      </c>
      <c r="AA267" s="32">
        <v>3568.58</v>
      </c>
      <c r="AB267" s="34">
        <v>44520</v>
      </c>
      <c r="AC267" s="32">
        <v>6124.17</v>
      </c>
      <c r="AD267" s="34">
        <v>48665</v>
      </c>
      <c r="AE267" s="32">
        <v>6694.36</v>
      </c>
      <c r="AF267" s="34">
        <v>50954</v>
      </c>
      <c r="AG267" s="32">
        <v>7009.23</v>
      </c>
    </row>
    <row r="268" spans="1:33" x14ac:dyDescent="0.2">
      <c r="A268" s="9">
        <v>58</v>
      </c>
      <c r="B268" s="10" t="s">
        <v>544</v>
      </c>
      <c r="C268" s="27">
        <v>0.1</v>
      </c>
      <c r="D268" s="9" t="s">
        <v>589</v>
      </c>
      <c r="E268" s="8">
        <f t="shared" si="28"/>
        <v>0.13755999999999999</v>
      </c>
      <c r="F268" s="42">
        <f t="shared" si="24"/>
        <v>106012</v>
      </c>
      <c r="G268" s="43">
        <f t="shared" si="24"/>
        <v>14583.01</v>
      </c>
      <c r="H268" s="13">
        <f t="shared" si="26"/>
        <v>0.10475999999999999</v>
      </c>
      <c r="I268" s="82">
        <f t="shared" si="27"/>
        <v>11105.81712</v>
      </c>
      <c r="J268" s="34">
        <v>0</v>
      </c>
      <c r="K268" s="32">
        <v>0</v>
      </c>
      <c r="L268" s="34">
        <v>0</v>
      </c>
      <c r="M268" s="32">
        <v>0</v>
      </c>
      <c r="N268" s="34">
        <v>0</v>
      </c>
      <c r="O268" s="32">
        <v>0</v>
      </c>
      <c r="P268" s="34">
        <v>0</v>
      </c>
      <c r="Q268" s="32">
        <v>0</v>
      </c>
      <c r="R268" s="34">
        <v>0</v>
      </c>
      <c r="S268" s="32">
        <v>0</v>
      </c>
      <c r="T268" s="34">
        <v>0</v>
      </c>
      <c r="U268" s="32">
        <v>0</v>
      </c>
      <c r="V268" s="34">
        <v>383</v>
      </c>
      <c r="W268" s="32">
        <v>52.69</v>
      </c>
      <c r="X268" s="34">
        <v>13523</v>
      </c>
      <c r="Y268" s="32">
        <v>1860.22</v>
      </c>
      <c r="Z268" s="34">
        <v>12915</v>
      </c>
      <c r="AA268" s="32">
        <v>1776.59</v>
      </c>
      <c r="AB268" s="34">
        <v>24984</v>
      </c>
      <c r="AC268" s="32">
        <v>3436.8</v>
      </c>
      <c r="AD268" s="34">
        <v>25679</v>
      </c>
      <c r="AE268" s="32">
        <v>3532.4</v>
      </c>
      <c r="AF268" s="34">
        <v>28528</v>
      </c>
      <c r="AG268" s="32">
        <v>3924.31</v>
      </c>
    </row>
    <row r="269" spans="1:33" x14ac:dyDescent="0.2">
      <c r="A269" s="9">
        <v>59</v>
      </c>
      <c r="B269" s="10" t="s">
        <v>236</v>
      </c>
      <c r="C269" s="27">
        <v>0.63</v>
      </c>
      <c r="D269" s="9" t="s">
        <v>429</v>
      </c>
      <c r="E269" s="8">
        <f t="shared" si="28"/>
        <v>0.11978999999999999</v>
      </c>
      <c r="F269" s="42">
        <f t="shared" ref="F269:G333" si="29">SUM(J269,L269,N269,P269,R269,T269,V269,X269,Z269,AB269,AD269,AF269)</f>
        <v>1160000</v>
      </c>
      <c r="G269" s="43">
        <f t="shared" si="29"/>
        <v>138956.4</v>
      </c>
      <c r="H269" s="13">
        <f t="shared" si="26"/>
        <v>8.6989999999999984E-2</v>
      </c>
      <c r="I269" s="82">
        <f t="shared" si="27"/>
        <v>100908.39999999998</v>
      </c>
      <c r="J269" s="34">
        <v>92362</v>
      </c>
      <c r="K269" s="32">
        <v>11064.04</v>
      </c>
      <c r="L269" s="34">
        <v>25607</v>
      </c>
      <c r="M269" s="32">
        <v>3067.46</v>
      </c>
      <c r="N269" s="34">
        <v>140671</v>
      </c>
      <c r="O269" s="32">
        <v>16850.98</v>
      </c>
      <c r="P269" s="34">
        <v>223335</v>
      </c>
      <c r="Q269" s="32">
        <v>26753.3</v>
      </c>
      <c r="R269" s="34">
        <v>115554</v>
      </c>
      <c r="S269" s="32">
        <v>13842.21</v>
      </c>
      <c r="T269" s="34">
        <v>83394</v>
      </c>
      <c r="U269" s="32">
        <v>9989.77</v>
      </c>
      <c r="V269" s="34">
        <v>40688</v>
      </c>
      <c r="W269" s="32">
        <v>4874.0200000000004</v>
      </c>
      <c r="X269" s="34">
        <v>35572</v>
      </c>
      <c r="Y269" s="32">
        <v>4261.17</v>
      </c>
      <c r="Z269" s="34">
        <v>28660</v>
      </c>
      <c r="AA269" s="32">
        <v>3433.18</v>
      </c>
      <c r="AB269" s="34">
        <v>123427</v>
      </c>
      <c r="AC269" s="32">
        <v>14785.32</v>
      </c>
      <c r="AD269" s="34">
        <v>189720</v>
      </c>
      <c r="AE269" s="32">
        <v>22726.560000000001</v>
      </c>
      <c r="AF269" s="34">
        <v>61010</v>
      </c>
      <c r="AG269" s="32">
        <v>7308.39</v>
      </c>
    </row>
    <row r="270" spans="1:33" x14ac:dyDescent="0.2">
      <c r="A270" s="9">
        <v>60</v>
      </c>
      <c r="B270" s="10" t="s">
        <v>237</v>
      </c>
      <c r="C270" s="27">
        <v>0.04</v>
      </c>
      <c r="D270" s="9" t="s">
        <v>430</v>
      </c>
      <c r="E270" s="8">
        <f t="shared" si="28"/>
        <v>0.13855999999999999</v>
      </c>
      <c r="F270" s="42">
        <f t="shared" si="29"/>
        <v>144026</v>
      </c>
      <c r="G270" s="43">
        <f t="shared" si="29"/>
        <v>19956.240000000002</v>
      </c>
      <c r="H270" s="13">
        <f t="shared" ref="H270:H301" si="30">E270-$C$361</f>
        <v>0.10575999999999999</v>
      </c>
      <c r="I270" s="82">
        <f t="shared" si="27"/>
        <v>15232.189759999999</v>
      </c>
      <c r="J270" s="34">
        <v>29638</v>
      </c>
      <c r="K270" s="32">
        <v>4106.6400000000003</v>
      </c>
      <c r="L270" s="34">
        <v>8581</v>
      </c>
      <c r="M270" s="32">
        <v>1188.98</v>
      </c>
      <c r="N270" s="34">
        <v>28555</v>
      </c>
      <c r="O270" s="32">
        <v>3956.58</v>
      </c>
      <c r="P270" s="34">
        <v>23591</v>
      </c>
      <c r="Q270" s="32">
        <v>3268.77</v>
      </c>
      <c r="R270" s="34">
        <v>8629</v>
      </c>
      <c r="S270" s="32">
        <v>1195.6300000000001</v>
      </c>
      <c r="T270" s="34">
        <v>3401</v>
      </c>
      <c r="U270" s="32">
        <v>471.24</v>
      </c>
      <c r="V270" s="34">
        <v>2813</v>
      </c>
      <c r="W270" s="32">
        <v>389.77</v>
      </c>
      <c r="X270" s="34">
        <v>1779</v>
      </c>
      <c r="Y270" s="32">
        <v>246.5</v>
      </c>
      <c r="Z270" s="34">
        <v>831</v>
      </c>
      <c r="AA270" s="32">
        <v>115.14</v>
      </c>
      <c r="AB270" s="34">
        <v>5933</v>
      </c>
      <c r="AC270" s="32">
        <v>822.08</v>
      </c>
      <c r="AD270" s="34">
        <v>16162</v>
      </c>
      <c r="AE270" s="32">
        <v>2239.41</v>
      </c>
      <c r="AF270" s="34">
        <v>14113</v>
      </c>
      <c r="AG270" s="32">
        <v>1955.5</v>
      </c>
    </row>
    <row r="271" spans="1:33" x14ac:dyDescent="0.2">
      <c r="A271" s="9">
        <v>61</v>
      </c>
      <c r="B271" s="10" t="s">
        <v>238</v>
      </c>
      <c r="C271" s="27">
        <v>0.03</v>
      </c>
      <c r="D271" s="9" t="s">
        <v>431</v>
      </c>
      <c r="E271" s="8">
        <f t="shared" si="28"/>
        <v>0.13855999999999999</v>
      </c>
      <c r="F271" s="42">
        <f t="shared" si="29"/>
        <v>94369</v>
      </c>
      <c r="G271" s="43">
        <f t="shared" si="29"/>
        <v>13075.78</v>
      </c>
      <c r="H271" s="13">
        <f t="shared" si="30"/>
        <v>0.10575999999999999</v>
      </c>
      <c r="I271" s="82">
        <f t="shared" si="27"/>
        <v>9980.4654399999999</v>
      </c>
      <c r="J271" s="34">
        <v>14794</v>
      </c>
      <c r="K271" s="32">
        <v>2049.86</v>
      </c>
      <c r="L271" s="34">
        <v>3217</v>
      </c>
      <c r="M271" s="32">
        <v>445.75</v>
      </c>
      <c r="N271" s="34">
        <v>11569</v>
      </c>
      <c r="O271" s="32">
        <v>1603</v>
      </c>
      <c r="P271" s="34">
        <v>14510</v>
      </c>
      <c r="Q271" s="32">
        <v>2010.51</v>
      </c>
      <c r="R271" s="34">
        <v>12571</v>
      </c>
      <c r="S271" s="32">
        <v>1741.84</v>
      </c>
      <c r="T271" s="34">
        <v>9726</v>
      </c>
      <c r="U271" s="32">
        <v>1347.63</v>
      </c>
      <c r="V271" s="34">
        <v>4839</v>
      </c>
      <c r="W271" s="32">
        <v>670.49</v>
      </c>
      <c r="X271" s="34">
        <v>2522</v>
      </c>
      <c r="Y271" s="32">
        <v>349.45</v>
      </c>
      <c r="Z271" s="34">
        <v>2592</v>
      </c>
      <c r="AA271" s="32">
        <v>359.15</v>
      </c>
      <c r="AB271" s="34">
        <v>6199</v>
      </c>
      <c r="AC271" s="32">
        <v>858.93</v>
      </c>
      <c r="AD271" s="34">
        <v>5731</v>
      </c>
      <c r="AE271" s="32">
        <v>794.09</v>
      </c>
      <c r="AF271" s="34">
        <v>6099</v>
      </c>
      <c r="AG271" s="32">
        <v>845.08</v>
      </c>
    </row>
    <row r="272" spans="1:33" x14ac:dyDescent="0.2">
      <c r="A272" s="9">
        <v>62</v>
      </c>
      <c r="B272" s="10" t="s">
        <v>239</v>
      </c>
      <c r="C272" s="27">
        <v>0.06</v>
      </c>
      <c r="D272" s="9" t="s">
        <v>432</v>
      </c>
      <c r="E272" s="8">
        <f t="shared" si="28"/>
        <v>0.13855999999999999</v>
      </c>
      <c r="F272" s="42">
        <f t="shared" si="29"/>
        <v>242662</v>
      </c>
      <c r="G272" s="43">
        <f t="shared" si="29"/>
        <v>33623.230000000003</v>
      </c>
      <c r="H272" s="13">
        <f t="shared" si="30"/>
        <v>0.10575999999999999</v>
      </c>
      <c r="I272" s="82">
        <f t="shared" si="27"/>
        <v>25663.933119999998</v>
      </c>
      <c r="J272" s="34">
        <v>19111</v>
      </c>
      <c r="K272" s="32">
        <v>2648.02</v>
      </c>
      <c r="L272" s="34">
        <v>8129</v>
      </c>
      <c r="M272" s="32">
        <v>1126.3499999999999</v>
      </c>
      <c r="N272" s="34">
        <v>26902</v>
      </c>
      <c r="O272" s="32">
        <v>3727.54</v>
      </c>
      <c r="P272" s="34">
        <v>44792</v>
      </c>
      <c r="Q272" s="32">
        <v>6206.38</v>
      </c>
      <c r="R272" s="34">
        <v>17832</v>
      </c>
      <c r="S272" s="32">
        <v>2470.8000000000002</v>
      </c>
      <c r="T272" s="34">
        <v>8844</v>
      </c>
      <c r="U272" s="32">
        <v>1225.42</v>
      </c>
      <c r="V272" s="34">
        <v>4150</v>
      </c>
      <c r="W272" s="32">
        <v>575.02</v>
      </c>
      <c r="X272" s="34">
        <v>2877</v>
      </c>
      <c r="Y272" s="32">
        <v>398.64</v>
      </c>
      <c r="Z272" s="34">
        <v>2883</v>
      </c>
      <c r="AA272" s="32">
        <v>399.47</v>
      </c>
      <c r="AB272" s="34">
        <v>22666</v>
      </c>
      <c r="AC272" s="32">
        <v>3140.6</v>
      </c>
      <c r="AD272" s="34">
        <v>41533</v>
      </c>
      <c r="AE272" s="32">
        <v>5754.81</v>
      </c>
      <c r="AF272" s="34">
        <v>42943</v>
      </c>
      <c r="AG272" s="32">
        <v>5950.18</v>
      </c>
    </row>
    <row r="273" spans="1:33" x14ac:dyDescent="0.2">
      <c r="A273" s="9">
        <v>63</v>
      </c>
      <c r="B273" s="10" t="s">
        <v>240</v>
      </c>
      <c r="C273" s="27">
        <v>0.22</v>
      </c>
      <c r="D273" s="9" t="s">
        <v>433</v>
      </c>
      <c r="E273" s="8">
        <f t="shared" si="28"/>
        <v>0.12637999999999999</v>
      </c>
      <c r="F273" s="42">
        <f t="shared" si="29"/>
        <v>894636</v>
      </c>
      <c r="G273" s="43">
        <f t="shared" si="29"/>
        <v>113064.08000000002</v>
      </c>
      <c r="H273" s="13">
        <f t="shared" si="30"/>
        <v>9.3579999999999997E-2</v>
      </c>
      <c r="I273" s="82">
        <f t="shared" si="27"/>
        <v>83720.03688</v>
      </c>
      <c r="J273" s="34">
        <v>142939</v>
      </c>
      <c r="K273" s="32">
        <v>18064.63</v>
      </c>
      <c r="L273" s="34">
        <v>29861</v>
      </c>
      <c r="M273" s="32">
        <v>3773.83</v>
      </c>
      <c r="N273" s="34">
        <v>68170</v>
      </c>
      <c r="O273" s="32">
        <v>8615.32</v>
      </c>
      <c r="P273" s="34">
        <v>135068</v>
      </c>
      <c r="Q273" s="32">
        <v>17069.89</v>
      </c>
      <c r="R273" s="34">
        <v>93892</v>
      </c>
      <c r="S273" s="32">
        <v>11866.07</v>
      </c>
      <c r="T273" s="34">
        <v>101096</v>
      </c>
      <c r="U273" s="32">
        <v>12776.51</v>
      </c>
      <c r="V273" s="34">
        <v>29743</v>
      </c>
      <c r="W273" s="32">
        <v>3758.92</v>
      </c>
      <c r="X273" s="34">
        <v>13566</v>
      </c>
      <c r="Y273" s="32">
        <v>1714.47</v>
      </c>
      <c r="Z273" s="34">
        <v>12330</v>
      </c>
      <c r="AA273" s="32">
        <v>1558.27</v>
      </c>
      <c r="AB273" s="34">
        <v>61165</v>
      </c>
      <c r="AC273" s="32">
        <v>7730.03</v>
      </c>
      <c r="AD273" s="34">
        <v>123671</v>
      </c>
      <c r="AE273" s="32">
        <v>15629.54</v>
      </c>
      <c r="AF273" s="34">
        <v>83135</v>
      </c>
      <c r="AG273" s="32">
        <v>10506.6</v>
      </c>
    </row>
    <row r="274" spans="1:33" x14ac:dyDescent="0.2">
      <c r="A274" s="9">
        <v>64</v>
      </c>
      <c r="B274" s="10" t="s">
        <v>513</v>
      </c>
      <c r="C274" s="27">
        <v>2.1999999999999999E-2</v>
      </c>
      <c r="D274" s="9" t="s">
        <v>434</v>
      </c>
      <c r="E274" s="8">
        <f t="shared" si="28"/>
        <v>0.13855999999999999</v>
      </c>
      <c r="F274" s="42">
        <f t="shared" si="29"/>
        <v>62603</v>
      </c>
      <c r="G274" s="43">
        <f t="shared" si="29"/>
        <v>8674.26</v>
      </c>
      <c r="H274" s="13">
        <f t="shared" si="30"/>
        <v>0.10575999999999999</v>
      </c>
      <c r="I274" s="82">
        <f t="shared" si="27"/>
        <v>6620.8932799999993</v>
      </c>
      <c r="J274" s="34">
        <v>8837</v>
      </c>
      <c r="K274" s="32">
        <v>1224.45</v>
      </c>
      <c r="L274" s="34">
        <v>1151</v>
      </c>
      <c r="M274" s="32">
        <v>159.47999999999999</v>
      </c>
      <c r="N274" s="34">
        <v>5666</v>
      </c>
      <c r="O274" s="32">
        <v>785.08</v>
      </c>
      <c r="P274" s="34">
        <v>9484</v>
      </c>
      <c r="Q274" s="32">
        <v>1314.1</v>
      </c>
      <c r="R274" s="34">
        <v>4552</v>
      </c>
      <c r="S274" s="32">
        <v>630.73</v>
      </c>
      <c r="T274" s="34">
        <v>5521</v>
      </c>
      <c r="U274" s="32">
        <v>764.99</v>
      </c>
      <c r="V274" s="34">
        <v>4081</v>
      </c>
      <c r="W274" s="32">
        <v>565.46</v>
      </c>
      <c r="X274" s="34">
        <v>855</v>
      </c>
      <c r="Y274" s="32">
        <v>118.47</v>
      </c>
      <c r="Z274" s="34">
        <v>721</v>
      </c>
      <c r="AA274" s="32">
        <v>99.9</v>
      </c>
      <c r="AB274" s="34">
        <v>5954</v>
      </c>
      <c r="AC274" s="32">
        <v>824.99</v>
      </c>
      <c r="AD274" s="34">
        <v>9505</v>
      </c>
      <c r="AE274" s="32">
        <v>1317.01</v>
      </c>
      <c r="AF274" s="34">
        <v>6276</v>
      </c>
      <c r="AG274" s="32">
        <v>869.6</v>
      </c>
    </row>
    <row r="275" spans="1:33" x14ac:dyDescent="0.2">
      <c r="A275" s="9">
        <v>65</v>
      </c>
      <c r="B275" s="10" t="s">
        <v>241</v>
      </c>
      <c r="C275" s="27">
        <v>6.25E-2</v>
      </c>
      <c r="D275" s="9" t="s">
        <v>435</v>
      </c>
      <c r="E275" s="8">
        <f t="shared" si="28"/>
        <v>0.13855999999999999</v>
      </c>
      <c r="F275" s="42">
        <f t="shared" si="29"/>
        <v>117212</v>
      </c>
      <c r="G275" s="43">
        <f t="shared" si="29"/>
        <v>16240.900000000001</v>
      </c>
      <c r="H275" s="13">
        <f t="shared" si="30"/>
        <v>0.10575999999999999</v>
      </c>
      <c r="I275" s="82">
        <f t="shared" si="27"/>
        <v>12396.341119999999</v>
      </c>
      <c r="J275" s="34">
        <v>11855</v>
      </c>
      <c r="K275" s="32">
        <v>1642.63</v>
      </c>
      <c r="L275" s="34">
        <v>4867</v>
      </c>
      <c r="M275" s="32">
        <v>674.37</v>
      </c>
      <c r="N275" s="34">
        <v>11828</v>
      </c>
      <c r="O275" s="32">
        <v>1638.89</v>
      </c>
      <c r="P275" s="34">
        <v>15926</v>
      </c>
      <c r="Q275" s="32">
        <v>2206.71</v>
      </c>
      <c r="R275" s="34">
        <v>12671</v>
      </c>
      <c r="S275" s="32">
        <v>1755.69</v>
      </c>
      <c r="T275" s="34">
        <v>11783</v>
      </c>
      <c r="U275" s="32">
        <v>1632.65</v>
      </c>
      <c r="V275" s="34">
        <v>6360</v>
      </c>
      <c r="W275" s="32">
        <v>881.24</v>
      </c>
      <c r="X275" s="34">
        <v>5120</v>
      </c>
      <c r="Y275" s="32">
        <v>709.43</v>
      </c>
      <c r="Z275" s="34">
        <v>4006</v>
      </c>
      <c r="AA275" s="32">
        <v>555.07000000000005</v>
      </c>
      <c r="AB275" s="34">
        <v>9031</v>
      </c>
      <c r="AC275" s="32">
        <v>1251.3399999999999</v>
      </c>
      <c r="AD275" s="34">
        <v>12242</v>
      </c>
      <c r="AE275" s="32">
        <v>1696.25</v>
      </c>
      <c r="AF275" s="34">
        <v>11523</v>
      </c>
      <c r="AG275" s="32">
        <v>1596.63</v>
      </c>
    </row>
    <row r="276" spans="1:33" x14ac:dyDescent="0.2">
      <c r="A276" s="9">
        <v>66</v>
      </c>
      <c r="B276" s="10" t="s">
        <v>242</v>
      </c>
      <c r="C276" s="27">
        <v>0.03</v>
      </c>
      <c r="D276" s="9" t="s">
        <v>435</v>
      </c>
      <c r="E276" s="8">
        <f t="shared" si="28"/>
        <v>0.13855999999999999</v>
      </c>
      <c r="F276" s="42">
        <f t="shared" si="29"/>
        <v>34023</v>
      </c>
      <c r="G276" s="43">
        <f t="shared" si="29"/>
        <v>4714.24</v>
      </c>
      <c r="H276" s="13">
        <f t="shared" si="30"/>
        <v>0.10575999999999999</v>
      </c>
      <c r="I276" s="82">
        <f t="shared" ref="I276:I339" si="31">H276*F276</f>
        <v>3598.2724799999996</v>
      </c>
      <c r="J276" s="34">
        <v>1582</v>
      </c>
      <c r="K276" s="32">
        <v>219.2</v>
      </c>
      <c r="L276" s="34">
        <v>806</v>
      </c>
      <c r="M276" s="32">
        <v>111.68</v>
      </c>
      <c r="N276" s="34">
        <v>4592</v>
      </c>
      <c r="O276" s="32">
        <v>636.27</v>
      </c>
      <c r="P276" s="34">
        <v>7954</v>
      </c>
      <c r="Q276" s="32">
        <v>1102.1099999999999</v>
      </c>
      <c r="R276" s="34">
        <v>5061</v>
      </c>
      <c r="S276" s="32">
        <v>701.25</v>
      </c>
      <c r="T276" s="34">
        <v>3945</v>
      </c>
      <c r="U276" s="32">
        <v>546.62</v>
      </c>
      <c r="V276" s="34">
        <v>2399</v>
      </c>
      <c r="W276" s="32">
        <v>332.41</v>
      </c>
      <c r="X276" s="34">
        <v>1884</v>
      </c>
      <c r="Y276" s="32">
        <v>261.05</v>
      </c>
      <c r="Z276" s="34">
        <v>1098</v>
      </c>
      <c r="AA276" s="32">
        <v>152.13999999999999</v>
      </c>
      <c r="AB276" s="34">
        <v>2090</v>
      </c>
      <c r="AC276" s="32">
        <v>289.58999999999997</v>
      </c>
      <c r="AD276" s="34">
        <v>2612</v>
      </c>
      <c r="AE276" s="32">
        <v>361.92</v>
      </c>
      <c r="AF276" s="34">
        <v>0</v>
      </c>
      <c r="AG276" s="32">
        <v>0</v>
      </c>
    </row>
    <row r="277" spans="1:33" x14ac:dyDescent="0.2">
      <c r="A277" s="9">
        <v>67</v>
      </c>
      <c r="B277" s="10" t="s">
        <v>243</v>
      </c>
      <c r="C277" s="27">
        <v>0.16</v>
      </c>
      <c r="D277" s="9" t="s">
        <v>436</v>
      </c>
      <c r="E277" s="8">
        <f t="shared" ref="E277:E341" si="32">ROUND(G277/F277,5)</f>
        <v>0.13431999999999999</v>
      </c>
      <c r="F277" s="42">
        <f t="shared" si="29"/>
        <v>399345</v>
      </c>
      <c r="G277" s="43">
        <f t="shared" si="29"/>
        <v>53640.009999999995</v>
      </c>
      <c r="H277" s="13">
        <f t="shared" si="30"/>
        <v>0.10152</v>
      </c>
      <c r="I277" s="82">
        <f t="shared" si="31"/>
        <v>40541.504399999998</v>
      </c>
      <c r="J277" s="34">
        <v>51956</v>
      </c>
      <c r="K277" s="32">
        <v>6978.73</v>
      </c>
      <c r="L277" s="34">
        <v>6967</v>
      </c>
      <c r="M277" s="32">
        <v>935.81</v>
      </c>
      <c r="N277" s="34">
        <v>41194</v>
      </c>
      <c r="O277" s="32">
        <v>5533.18</v>
      </c>
      <c r="P277" s="34">
        <v>75217</v>
      </c>
      <c r="Q277" s="32">
        <v>10103.15</v>
      </c>
      <c r="R277" s="34">
        <v>37702</v>
      </c>
      <c r="S277" s="32">
        <v>5064.13</v>
      </c>
      <c r="T277" s="34">
        <v>45600</v>
      </c>
      <c r="U277" s="32">
        <v>6124.99</v>
      </c>
      <c r="V277" s="34">
        <v>10784</v>
      </c>
      <c r="W277" s="32">
        <v>1448.51</v>
      </c>
      <c r="X277" s="34">
        <v>6309</v>
      </c>
      <c r="Y277" s="32">
        <v>847.42</v>
      </c>
      <c r="Z277" s="34">
        <v>4406</v>
      </c>
      <c r="AA277" s="32">
        <v>591.80999999999995</v>
      </c>
      <c r="AB277" s="34">
        <v>26028</v>
      </c>
      <c r="AC277" s="32">
        <v>3496.08</v>
      </c>
      <c r="AD277" s="34">
        <v>58589</v>
      </c>
      <c r="AE277" s="32">
        <v>7869.67</v>
      </c>
      <c r="AF277" s="34">
        <v>34593</v>
      </c>
      <c r="AG277" s="32">
        <v>4646.53</v>
      </c>
    </row>
    <row r="278" spans="1:33" x14ac:dyDescent="0.2">
      <c r="A278" s="9">
        <v>68</v>
      </c>
      <c r="B278" s="10" t="s">
        <v>244</v>
      </c>
      <c r="C278" s="27">
        <v>0.08</v>
      </c>
      <c r="D278" s="9" t="s">
        <v>437</v>
      </c>
      <c r="E278" s="8">
        <f t="shared" si="32"/>
        <v>0.13855999999999999</v>
      </c>
      <c r="F278" s="42">
        <f t="shared" si="29"/>
        <v>199968</v>
      </c>
      <c r="G278" s="43">
        <f t="shared" si="29"/>
        <v>27707.56</v>
      </c>
      <c r="H278" s="13">
        <f t="shared" si="30"/>
        <v>0.10575999999999999</v>
      </c>
      <c r="I278" s="82">
        <f t="shared" si="31"/>
        <v>21148.615679999999</v>
      </c>
      <c r="J278" s="34">
        <v>26020</v>
      </c>
      <c r="K278" s="32">
        <v>3605.33</v>
      </c>
      <c r="L278" s="34">
        <v>7041</v>
      </c>
      <c r="M278" s="32">
        <v>975.6</v>
      </c>
      <c r="N278" s="34">
        <v>30575</v>
      </c>
      <c r="O278" s="32">
        <v>4236.47</v>
      </c>
      <c r="P278" s="34">
        <v>31416</v>
      </c>
      <c r="Q278" s="32">
        <v>4353</v>
      </c>
      <c r="R278" s="34">
        <v>12966</v>
      </c>
      <c r="S278" s="32">
        <v>1796.57</v>
      </c>
      <c r="T278" s="34">
        <v>13546</v>
      </c>
      <c r="U278" s="32">
        <v>1876.93</v>
      </c>
      <c r="V278" s="34">
        <v>8373</v>
      </c>
      <c r="W278" s="32">
        <v>1160.1600000000001</v>
      </c>
      <c r="X278" s="34">
        <v>5892</v>
      </c>
      <c r="Y278" s="32">
        <v>816.4</v>
      </c>
      <c r="Z278" s="34">
        <v>6695</v>
      </c>
      <c r="AA278" s="32">
        <v>927.66</v>
      </c>
      <c r="AB278" s="34">
        <v>18691</v>
      </c>
      <c r="AC278" s="32">
        <v>2589.8200000000002</v>
      </c>
      <c r="AD278" s="34">
        <v>24472</v>
      </c>
      <c r="AE278" s="32">
        <v>3390.84</v>
      </c>
      <c r="AF278" s="34">
        <v>14281</v>
      </c>
      <c r="AG278" s="32">
        <v>1978.78</v>
      </c>
    </row>
    <row r="279" spans="1:33" x14ac:dyDescent="0.2">
      <c r="A279" s="9">
        <v>69</v>
      </c>
      <c r="B279" s="10" t="s">
        <v>245</v>
      </c>
      <c r="C279" s="27">
        <v>1.7999999999999999E-2</v>
      </c>
      <c r="D279" s="9" t="s">
        <v>438</v>
      </c>
      <c r="E279" s="8">
        <f t="shared" si="32"/>
        <v>0.13855999999999999</v>
      </c>
      <c r="F279" s="42">
        <f t="shared" si="29"/>
        <v>36496</v>
      </c>
      <c r="G279" s="43">
        <f t="shared" si="29"/>
        <v>5056.88</v>
      </c>
      <c r="H279" s="13">
        <f t="shared" si="30"/>
        <v>0.10575999999999999</v>
      </c>
      <c r="I279" s="82">
        <f t="shared" si="31"/>
        <v>3859.8169599999997</v>
      </c>
      <c r="J279" s="34">
        <v>3447</v>
      </c>
      <c r="K279" s="32">
        <v>477.62</v>
      </c>
      <c r="L279" s="34">
        <v>623</v>
      </c>
      <c r="M279" s="32">
        <v>86.32</v>
      </c>
      <c r="N279" s="34">
        <v>4545</v>
      </c>
      <c r="O279" s="32">
        <v>629.76</v>
      </c>
      <c r="P279" s="34">
        <v>6019</v>
      </c>
      <c r="Q279" s="32">
        <v>833.99</v>
      </c>
      <c r="R279" s="34">
        <v>2606</v>
      </c>
      <c r="S279" s="32">
        <v>361.09</v>
      </c>
      <c r="T279" s="34">
        <v>1290</v>
      </c>
      <c r="U279" s="32">
        <v>178.74</v>
      </c>
      <c r="V279" s="34">
        <v>1653</v>
      </c>
      <c r="W279" s="32">
        <v>229.04</v>
      </c>
      <c r="X279" s="34">
        <v>840</v>
      </c>
      <c r="Y279" s="32">
        <v>116.39</v>
      </c>
      <c r="Z279" s="34">
        <v>917</v>
      </c>
      <c r="AA279" s="32">
        <v>127.06</v>
      </c>
      <c r="AB279" s="34">
        <v>5296</v>
      </c>
      <c r="AC279" s="32">
        <v>733.81</v>
      </c>
      <c r="AD279" s="34">
        <v>5450</v>
      </c>
      <c r="AE279" s="32">
        <v>755.15</v>
      </c>
      <c r="AF279" s="34">
        <v>3810</v>
      </c>
      <c r="AG279" s="32">
        <v>527.91</v>
      </c>
    </row>
    <row r="280" spans="1:33" x14ac:dyDescent="0.2">
      <c r="A280" s="9">
        <v>70</v>
      </c>
      <c r="B280" s="10" t="s">
        <v>246</v>
      </c>
      <c r="C280" s="27">
        <v>0.09</v>
      </c>
      <c r="D280" s="9" t="s">
        <v>439</v>
      </c>
      <c r="E280" s="8">
        <f t="shared" si="32"/>
        <v>0.13755999999999999</v>
      </c>
      <c r="F280" s="42">
        <f t="shared" si="29"/>
        <v>338709</v>
      </c>
      <c r="G280" s="43">
        <f t="shared" si="29"/>
        <v>46592.820000000007</v>
      </c>
      <c r="H280" s="13">
        <f t="shared" si="30"/>
        <v>0.10475999999999999</v>
      </c>
      <c r="I280" s="82">
        <f t="shared" si="31"/>
        <v>35483.154839999996</v>
      </c>
      <c r="J280" s="34">
        <v>24614</v>
      </c>
      <c r="K280" s="32">
        <v>3385.9</v>
      </c>
      <c r="L280" s="34">
        <v>9899</v>
      </c>
      <c r="M280" s="32">
        <v>1361.71</v>
      </c>
      <c r="N280" s="34">
        <v>40465</v>
      </c>
      <c r="O280" s="32">
        <v>5566.37</v>
      </c>
      <c r="P280" s="34">
        <v>65828</v>
      </c>
      <c r="Q280" s="32">
        <v>9055.2999999999993</v>
      </c>
      <c r="R280" s="34">
        <v>23469</v>
      </c>
      <c r="S280" s="32">
        <v>3228.4</v>
      </c>
      <c r="T280" s="34">
        <v>11033</v>
      </c>
      <c r="U280" s="32">
        <v>1517.7</v>
      </c>
      <c r="V280" s="34">
        <v>5501</v>
      </c>
      <c r="W280" s="32">
        <v>756.72</v>
      </c>
      <c r="X280" s="34">
        <v>3851</v>
      </c>
      <c r="Y280" s="32">
        <v>529.74</v>
      </c>
      <c r="Z280" s="34">
        <v>3925</v>
      </c>
      <c r="AA280" s="32">
        <v>539.91999999999996</v>
      </c>
      <c r="AB280" s="34">
        <v>30124</v>
      </c>
      <c r="AC280" s="32">
        <v>4143.8599999999997</v>
      </c>
      <c r="AD280" s="34">
        <v>59512</v>
      </c>
      <c r="AE280" s="32">
        <v>8186.47</v>
      </c>
      <c r="AF280" s="34">
        <v>60488</v>
      </c>
      <c r="AG280" s="32">
        <v>8320.73</v>
      </c>
    </row>
    <row r="281" spans="1:33" x14ac:dyDescent="0.2">
      <c r="A281" s="9">
        <v>71</v>
      </c>
      <c r="B281" s="10" t="s">
        <v>514</v>
      </c>
      <c r="C281" s="27">
        <v>0.3</v>
      </c>
      <c r="D281" s="9" t="s">
        <v>440</v>
      </c>
      <c r="E281" s="8">
        <f t="shared" si="32"/>
        <v>0.12637999999999999</v>
      </c>
      <c r="F281" s="42">
        <f t="shared" si="29"/>
        <v>1049920</v>
      </c>
      <c r="G281" s="43">
        <f t="shared" si="29"/>
        <v>132688.88999999998</v>
      </c>
      <c r="H281" s="13">
        <f t="shared" si="30"/>
        <v>9.3579999999999997E-2</v>
      </c>
      <c r="I281" s="82">
        <f t="shared" si="31"/>
        <v>98251.513599999991</v>
      </c>
      <c r="J281" s="34">
        <v>165405</v>
      </c>
      <c r="K281" s="32">
        <v>20903.88</v>
      </c>
      <c r="L281" s="34">
        <v>22079</v>
      </c>
      <c r="M281" s="32">
        <v>2790.34</v>
      </c>
      <c r="N281" s="34">
        <v>84474</v>
      </c>
      <c r="O281" s="32">
        <v>10675.82</v>
      </c>
      <c r="P281" s="34">
        <v>168799</v>
      </c>
      <c r="Q281" s="32">
        <v>21332.82</v>
      </c>
      <c r="R281" s="34">
        <v>113291</v>
      </c>
      <c r="S281" s="32">
        <v>14317.72</v>
      </c>
      <c r="T281" s="34">
        <v>129073</v>
      </c>
      <c r="U281" s="32">
        <v>16312.25</v>
      </c>
      <c r="V281" s="34">
        <v>31006</v>
      </c>
      <c r="W281" s="32">
        <v>3918.54</v>
      </c>
      <c r="X281" s="34">
        <v>12386</v>
      </c>
      <c r="Y281" s="32">
        <v>1565.34</v>
      </c>
      <c r="Z281" s="34">
        <v>12282</v>
      </c>
      <c r="AA281" s="32">
        <v>1552.2</v>
      </c>
      <c r="AB281" s="34">
        <v>55740</v>
      </c>
      <c r="AC281" s="32">
        <v>7044.42</v>
      </c>
      <c r="AD281" s="34">
        <v>155150</v>
      </c>
      <c r="AE281" s="32">
        <v>19607.86</v>
      </c>
      <c r="AF281" s="34">
        <v>100235</v>
      </c>
      <c r="AG281" s="32">
        <v>12667.7</v>
      </c>
    </row>
    <row r="282" spans="1:33" x14ac:dyDescent="0.2">
      <c r="A282" s="9">
        <v>72</v>
      </c>
      <c r="B282" s="10" t="s">
        <v>515</v>
      </c>
      <c r="C282" s="27">
        <v>0.111</v>
      </c>
      <c r="D282" s="9" t="s">
        <v>441</v>
      </c>
      <c r="E282" s="8">
        <f t="shared" si="32"/>
        <v>0.13775000000000001</v>
      </c>
      <c r="F282" s="42">
        <f t="shared" si="29"/>
        <v>135583</v>
      </c>
      <c r="G282" s="43">
        <f t="shared" si="29"/>
        <v>18676.369999999995</v>
      </c>
      <c r="H282" s="13">
        <f t="shared" si="30"/>
        <v>0.10495000000000002</v>
      </c>
      <c r="I282" s="82">
        <f t="shared" si="31"/>
        <v>14229.435850000002</v>
      </c>
      <c r="J282" s="34">
        <v>0</v>
      </c>
      <c r="K282" s="32">
        <v>0</v>
      </c>
      <c r="L282" s="34">
        <v>0</v>
      </c>
      <c r="M282" s="32">
        <v>0</v>
      </c>
      <c r="N282" s="34">
        <v>705</v>
      </c>
      <c r="O282" s="32">
        <v>97.68</v>
      </c>
      <c r="P282" s="34">
        <v>15801</v>
      </c>
      <c r="Q282" s="32">
        <v>2189.39</v>
      </c>
      <c r="R282" s="34">
        <v>9065</v>
      </c>
      <c r="S282" s="32">
        <v>1256.05</v>
      </c>
      <c r="T282" s="34">
        <v>9757</v>
      </c>
      <c r="U282" s="32">
        <v>1342.17</v>
      </c>
      <c r="V282" s="34">
        <v>9544</v>
      </c>
      <c r="W282" s="32">
        <v>1312.87</v>
      </c>
      <c r="X282" s="34">
        <v>7873</v>
      </c>
      <c r="Y282" s="32">
        <v>1083.01</v>
      </c>
      <c r="Z282" s="34">
        <v>6743</v>
      </c>
      <c r="AA282" s="32">
        <v>927.57</v>
      </c>
      <c r="AB282" s="34">
        <v>24578</v>
      </c>
      <c r="AC282" s="32">
        <v>3380.95</v>
      </c>
      <c r="AD282" s="34">
        <v>35873</v>
      </c>
      <c r="AE282" s="32">
        <v>4934.6899999999996</v>
      </c>
      <c r="AF282" s="34">
        <v>15644</v>
      </c>
      <c r="AG282" s="32">
        <v>2151.9899999999998</v>
      </c>
    </row>
    <row r="283" spans="1:33" x14ac:dyDescent="0.2">
      <c r="A283" s="9">
        <v>73</v>
      </c>
      <c r="B283" s="10" t="s">
        <v>247</v>
      </c>
      <c r="C283" s="27">
        <v>0.112</v>
      </c>
      <c r="D283" s="9" t="s">
        <v>442</v>
      </c>
      <c r="E283" s="8">
        <f t="shared" si="32"/>
        <v>0.13755999999999999</v>
      </c>
      <c r="F283" s="42">
        <f t="shared" si="29"/>
        <v>300788</v>
      </c>
      <c r="G283" s="43">
        <f t="shared" si="29"/>
        <v>41376.399999999994</v>
      </c>
      <c r="H283" s="13">
        <f t="shared" si="30"/>
        <v>0.10475999999999999</v>
      </c>
      <c r="I283" s="82">
        <f t="shared" si="31"/>
        <v>31510.550879999999</v>
      </c>
      <c r="J283" s="34">
        <v>36344</v>
      </c>
      <c r="K283" s="32">
        <v>4999.4799999999996</v>
      </c>
      <c r="L283" s="34">
        <v>5520</v>
      </c>
      <c r="M283" s="32">
        <v>759.33</v>
      </c>
      <c r="N283" s="34">
        <v>26915</v>
      </c>
      <c r="O283" s="32">
        <v>3702.43</v>
      </c>
      <c r="P283" s="34">
        <v>48168</v>
      </c>
      <c r="Q283" s="32">
        <v>6625.99</v>
      </c>
      <c r="R283" s="34">
        <v>20767</v>
      </c>
      <c r="S283" s="32">
        <v>2856.71</v>
      </c>
      <c r="T283" s="34">
        <v>14763</v>
      </c>
      <c r="U283" s="32">
        <v>2030.8</v>
      </c>
      <c r="V283" s="34">
        <v>11471</v>
      </c>
      <c r="W283" s="32">
        <v>1577.95</v>
      </c>
      <c r="X283" s="34">
        <v>15029</v>
      </c>
      <c r="Y283" s="32">
        <v>2067.39</v>
      </c>
      <c r="Z283" s="34">
        <v>9481</v>
      </c>
      <c r="AA283" s="32">
        <v>1304.21</v>
      </c>
      <c r="AB283" s="34">
        <v>40764</v>
      </c>
      <c r="AC283" s="32">
        <v>5607.5</v>
      </c>
      <c r="AD283" s="34">
        <v>42162</v>
      </c>
      <c r="AE283" s="32">
        <v>5799.8</v>
      </c>
      <c r="AF283" s="34">
        <v>29404</v>
      </c>
      <c r="AG283" s="32">
        <v>4044.81</v>
      </c>
    </row>
    <row r="284" spans="1:33" x14ac:dyDescent="0.2">
      <c r="A284" s="9">
        <v>74</v>
      </c>
      <c r="B284" s="10" t="s">
        <v>248</v>
      </c>
      <c r="C284" s="27">
        <v>0.112</v>
      </c>
      <c r="D284" s="9" t="s">
        <v>443</v>
      </c>
      <c r="E284" s="8">
        <f t="shared" si="32"/>
        <v>0.13755999999999999</v>
      </c>
      <c r="F284" s="42">
        <f t="shared" si="29"/>
        <v>227992</v>
      </c>
      <c r="G284" s="43">
        <f t="shared" si="29"/>
        <v>31362.570000000007</v>
      </c>
      <c r="H284" s="13">
        <f t="shared" si="30"/>
        <v>0.10475999999999999</v>
      </c>
      <c r="I284" s="82">
        <f t="shared" si="31"/>
        <v>23884.441919999997</v>
      </c>
      <c r="J284" s="34">
        <v>32655</v>
      </c>
      <c r="K284" s="32">
        <v>4492.0200000000004</v>
      </c>
      <c r="L284" s="34">
        <v>11535</v>
      </c>
      <c r="M284" s="32">
        <v>1586.75</v>
      </c>
      <c r="N284" s="34">
        <v>51331</v>
      </c>
      <c r="O284" s="32">
        <v>7061.09</v>
      </c>
      <c r="P284" s="34">
        <v>23283</v>
      </c>
      <c r="Q284" s="32">
        <v>3202.81</v>
      </c>
      <c r="R284" s="34">
        <v>6930</v>
      </c>
      <c r="S284" s="32">
        <v>953.29</v>
      </c>
      <c r="T284" s="34">
        <v>700</v>
      </c>
      <c r="U284" s="32">
        <v>96.29</v>
      </c>
      <c r="V284" s="34">
        <v>8350</v>
      </c>
      <c r="W284" s="32">
        <v>1148.6300000000001</v>
      </c>
      <c r="X284" s="34">
        <v>1970</v>
      </c>
      <c r="Y284" s="32">
        <v>270.99</v>
      </c>
      <c r="Z284" s="34">
        <v>2140</v>
      </c>
      <c r="AA284" s="32">
        <v>294.38</v>
      </c>
      <c r="AB284" s="34">
        <v>29156</v>
      </c>
      <c r="AC284" s="32">
        <v>4010.7</v>
      </c>
      <c r="AD284" s="34">
        <v>36035</v>
      </c>
      <c r="AE284" s="32">
        <v>4956.97</v>
      </c>
      <c r="AF284" s="34">
        <v>23907</v>
      </c>
      <c r="AG284" s="32">
        <v>3288.65</v>
      </c>
    </row>
    <row r="285" spans="1:33" x14ac:dyDescent="0.2">
      <c r="A285" s="9">
        <v>75</v>
      </c>
      <c r="B285" s="10" t="s">
        <v>249</v>
      </c>
      <c r="C285" s="27">
        <v>0.03</v>
      </c>
      <c r="D285" s="9" t="s">
        <v>444</v>
      </c>
      <c r="E285" s="8">
        <f t="shared" si="32"/>
        <v>0.13855999999999999</v>
      </c>
      <c r="F285" s="42">
        <f t="shared" si="29"/>
        <v>148000</v>
      </c>
      <c r="G285" s="43">
        <f t="shared" si="29"/>
        <v>20506.88</v>
      </c>
      <c r="H285" s="13">
        <f t="shared" si="30"/>
        <v>0.10575999999999999</v>
      </c>
      <c r="I285" s="82">
        <f t="shared" si="31"/>
        <v>15652.48</v>
      </c>
      <c r="J285" s="34">
        <v>23650</v>
      </c>
      <c r="K285" s="32">
        <v>3276.94</v>
      </c>
      <c r="L285" s="34">
        <v>15463</v>
      </c>
      <c r="M285" s="32">
        <v>2142.5500000000002</v>
      </c>
      <c r="N285" s="34">
        <v>21495</v>
      </c>
      <c r="O285" s="32">
        <v>2978.35</v>
      </c>
      <c r="P285" s="34">
        <v>22121</v>
      </c>
      <c r="Q285" s="32">
        <v>3065.09</v>
      </c>
      <c r="R285" s="34">
        <v>15541</v>
      </c>
      <c r="S285" s="32">
        <v>2153.36</v>
      </c>
      <c r="T285" s="34">
        <v>11006</v>
      </c>
      <c r="U285" s="32">
        <v>1524.99</v>
      </c>
      <c r="V285" s="34">
        <v>9893</v>
      </c>
      <c r="W285" s="32">
        <v>1370.77</v>
      </c>
      <c r="X285" s="34">
        <v>11814</v>
      </c>
      <c r="Y285" s="32">
        <v>1636.95</v>
      </c>
      <c r="Z285" s="34">
        <v>8308</v>
      </c>
      <c r="AA285" s="32">
        <v>1151.1600000000001</v>
      </c>
      <c r="AB285" s="34">
        <v>8709</v>
      </c>
      <c r="AC285" s="32">
        <v>1206.72</v>
      </c>
      <c r="AD285" s="34">
        <v>0</v>
      </c>
      <c r="AE285" s="32">
        <v>0</v>
      </c>
      <c r="AF285" s="34">
        <v>0</v>
      </c>
      <c r="AG285" s="32">
        <v>0</v>
      </c>
    </row>
    <row r="286" spans="1:33" x14ac:dyDescent="0.2">
      <c r="A286" s="9">
        <v>76</v>
      </c>
      <c r="B286" s="10" t="s">
        <v>250</v>
      </c>
      <c r="C286" s="27">
        <v>0.8</v>
      </c>
      <c r="D286" s="9" t="s">
        <v>445</v>
      </c>
      <c r="E286" s="8">
        <f t="shared" si="32"/>
        <v>0.11978999999999999</v>
      </c>
      <c r="F286" s="42">
        <f t="shared" si="29"/>
        <v>1772905</v>
      </c>
      <c r="G286" s="43">
        <f t="shared" si="29"/>
        <v>212376.30000000002</v>
      </c>
      <c r="H286" s="13">
        <f t="shared" si="30"/>
        <v>8.6989999999999984E-2</v>
      </c>
      <c r="I286" s="82">
        <f t="shared" si="31"/>
        <v>154225.00594999996</v>
      </c>
      <c r="J286" s="34">
        <v>128837</v>
      </c>
      <c r="K286" s="32">
        <v>15433.38</v>
      </c>
      <c r="L286" s="34">
        <v>61118</v>
      </c>
      <c r="M286" s="32">
        <v>7321.33</v>
      </c>
      <c r="N286" s="34">
        <v>183732</v>
      </c>
      <c r="O286" s="32">
        <v>22009.26</v>
      </c>
      <c r="P286" s="34">
        <v>393938</v>
      </c>
      <c r="Q286" s="32">
        <v>47189.83</v>
      </c>
      <c r="R286" s="34">
        <v>191586</v>
      </c>
      <c r="S286" s="32">
        <v>22950.09</v>
      </c>
      <c r="T286" s="34">
        <v>47360</v>
      </c>
      <c r="U286" s="32">
        <v>5673.25</v>
      </c>
      <c r="V286" s="34">
        <v>35149</v>
      </c>
      <c r="W286" s="32">
        <v>4210.5</v>
      </c>
      <c r="X286" s="34">
        <v>30914</v>
      </c>
      <c r="Y286" s="32">
        <v>3703.19</v>
      </c>
      <c r="Z286" s="34">
        <v>28775</v>
      </c>
      <c r="AA286" s="32">
        <v>3446.96</v>
      </c>
      <c r="AB286" s="34">
        <v>87331</v>
      </c>
      <c r="AC286" s="32">
        <v>10461.379999999999</v>
      </c>
      <c r="AD286" s="34">
        <v>241963</v>
      </c>
      <c r="AE286" s="32">
        <v>28984.75</v>
      </c>
      <c r="AF286" s="34">
        <v>342202</v>
      </c>
      <c r="AG286" s="32">
        <v>40992.379999999997</v>
      </c>
    </row>
    <row r="287" spans="1:33" x14ac:dyDescent="0.2">
      <c r="A287" s="9">
        <v>77</v>
      </c>
      <c r="B287" s="10" t="s">
        <v>251</v>
      </c>
      <c r="C287" s="27">
        <v>0.2</v>
      </c>
      <c r="D287" s="9" t="s">
        <v>447</v>
      </c>
      <c r="E287" s="8">
        <f t="shared" si="32"/>
        <v>0.13431999999999999</v>
      </c>
      <c r="F287" s="42">
        <f t="shared" si="29"/>
        <v>621458</v>
      </c>
      <c r="G287" s="43">
        <f t="shared" si="29"/>
        <v>83474.239999999991</v>
      </c>
      <c r="H287" s="13">
        <f t="shared" si="30"/>
        <v>0.10152</v>
      </c>
      <c r="I287" s="82">
        <f t="shared" si="31"/>
        <v>63090.416160000001</v>
      </c>
      <c r="J287" s="34">
        <v>58111</v>
      </c>
      <c r="K287" s="32">
        <v>7805.47</v>
      </c>
      <c r="L287" s="34">
        <v>26816</v>
      </c>
      <c r="M287" s="32">
        <v>3601.93</v>
      </c>
      <c r="N287" s="34">
        <v>63352</v>
      </c>
      <c r="O287" s="32">
        <v>8509.44</v>
      </c>
      <c r="P287" s="34">
        <v>99087</v>
      </c>
      <c r="Q287" s="32">
        <v>13309.37</v>
      </c>
      <c r="R287" s="34">
        <v>79903</v>
      </c>
      <c r="S287" s="32">
        <v>10732.57</v>
      </c>
      <c r="T287" s="34">
        <v>20677</v>
      </c>
      <c r="U287" s="32">
        <v>2777.33</v>
      </c>
      <c r="V287" s="34">
        <v>15424</v>
      </c>
      <c r="W287" s="32">
        <v>2071.75</v>
      </c>
      <c r="X287" s="34">
        <v>12935</v>
      </c>
      <c r="Y287" s="32">
        <v>1737.43</v>
      </c>
      <c r="Z287" s="34">
        <v>11970</v>
      </c>
      <c r="AA287" s="32">
        <v>1607.81</v>
      </c>
      <c r="AB287" s="34">
        <v>36024</v>
      </c>
      <c r="AC287" s="32">
        <v>4838.74</v>
      </c>
      <c r="AD287" s="34">
        <v>92740</v>
      </c>
      <c r="AE287" s="32">
        <v>12456.84</v>
      </c>
      <c r="AF287" s="34">
        <v>104419</v>
      </c>
      <c r="AG287" s="32">
        <v>14025.56</v>
      </c>
    </row>
    <row r="288" spans="1:33" x14ac:dyDescent="0.2">
      <c r="A288" s="9">
        <v>78</v>
      </c>
      <c r="B288" s="10" t="s">
        <v>252</v>
      </c>
      <c r="C288" s="27">
        <v>0.44</v>
      </c>
      <c r="D288" s="9" t="s">
        <v>446</v>
      </c>
      <c r="E288" s="8">
        <f t="shared" si="32"/>
        <v>0.12136</v>
      </c>
      <c r="F288" s="42">
        <f t="shared" si="29"/>
        <v>1133945</v>
      </c>
      <c r="G288" s="43">
        <f t="shared" si="29"/>
        <v>137615.55000000002</v>
      </c>
      <c r="H288" s="13">
        <f t="shared" si="30"/>
        <v>8.856E-2</v>
      </c>
      <c r="I288" s="82">
        <f t="shared" si="31"/>
        <v>100422.1692</v>
      </c>
      <c r="J288" s="34">
        <v>40051</v>
      </c>
      <c r="K288" s="32">
        <v>4860.59</v>
      </c>
      <c r="L288" s="34">
        <v>28996</v>
      </c>
      <c r="M288" s="32">
        <v>3518.95</v>
      </c>
      <c r="N288" s="34">
        <v>96783</v>
      </c>
      <c r="O288" s="32">
        <v>11745.58</v>
      </c>
      <c r="P288" s="34">
        <v>172385</v>
      </c>
      <c r="Q288" s="32">
        <v>20920.64</v>
      </c>
      <c r="R288" s="34">
        <v>135396</v>
      </c>
      <c r="S288" s="32">
        <v>16431.66</v>
      </c>
      <c r="T288" s="34">
        <v>59642</v>
      </c>
      <c r="U288" s="32">
        <v>7238.15</v>
      </c>
      <c r="V288" s="34">
        <v>60563</v>
      </c>
      <c r="W288" s="32">
        <v>7349.93</v>
      </c>
      <c r="X288" s="34">
        <v>49628</v>
      </c>
      <c r="Y288" s="32">
        <v>6022.85</v>
      </c>
      <c r="Z288" s="34">
        <v>46244</v>
      </c>
      <c r="AA288" s="32">
        <v>5612.17</v>
      </c>
      <c r="AB288" s="34">
        <v>82648</v>
      </c>
      <c r="AC288" s="32">
        <v>10030.16</v>
      </c>
      <c r="AD288" s="34">
        <v>156320</v>
      </c>
      <c r="AE288" s="32">
        <v>18971</v>
      </c>
      <c r="AF288" s="34">
        <v>205289</v>
      </c>
      <c r="AG288" s="32">
        <v>24913.87</v>
      </c>
    </row>
    <row r="289" spans="1:33" x14ac:dyDescent="0.2">
      <c r="A289" s="9">
        <v>79</v>
      </c>
      <c r="B289" s="29" t="s">
        <v>651</v>
      </c>
      <c r="C289" s="27">
        <v>0.8</v>
      </c>
      <c r="D289" s="9" t="s">
        <v>650</v>
      </c>
      <c r="E289" s="8">
        <f t="shared" si="32"/>
        <v>0.11978999999999999</v>
      </c>
      <c r="F289" s="42">
        <f t="shared" si="29"/>
        <v>3093703</v>
      </c>
      <c r="G289" s="43">
        <f t="shared" si="29"/>
        <v>370594.68</v>
      </c>
      <c r="H289" s="13">
        <f t="shared" si="30"/>
        <v>8.6989999999999984E-2</v>
      </c>
      <c r="I289" s="82">
        <f t="shared" si="31"/>
        <v>269121.22396999993</v>
      </c>
      <c r="J289" s="34">
        <v>414322</v>
      </c>
      <c r="K289" s="32">
        <v>49631.63</v>
      </c>
      <c r="L289" s="34">
        <v>183388</v>
      </c>
      <c r="M289" s="32">
        <v>21968.05</v>
      </c>
      <c r="N289" s="34">
        <v>229327</v>
      </c>
      <c r="O289" s="32">
        <v>27471.08</v>
      </c>
      <c r="P289" s="34">
        <v>230192</v>
      </c>
      <c r="Q289" s="32">
        <v>27574.7</v>
      </c>
      <c r="R289" s="34">
        <v>329472</v>
      </c>
      <c r="S289" s="32">
        <v>39467.449999999997</v>
      </c>
      <c r="T289" s="34">
        <v>369928</v>
      </c>
      <c r="U289" s="32">
        <v>44313.68</v>
      </c>
      <c r="V289" s="34">
        <v>302218</v>
      </c>
      <c r="W289" s="32">
        <v>36202.69</v>
      </c>
      <c r="X289" s="34">
        <v>136541</v>
      </c>
      <c r="Y289" s="32">
        <v>16356.25</v>
      </c>
      <c r="Z289" s="34">
        <v>45155</v>
      </c>
      <c r="AA289" s="32">
        <v>5409.12</v>
      </c>
      <c r="AB289" s="34">
        <v>366144</v>
      </c>
      <c r="AC289" s="32">
        <v>43860.39</v>
      </c>
      <c r="AD289" s="34">
        <v>254836</v>
      </c>
      <c r="AE289" s="32">
        <v>30526.799999999999</v>
      </c>
      <c r="AF289" s="34">
        <v>232180</v>
      </c>
      <c r="AG289" s="32">
        <v>27812.84</v>
      </c>
    </row>
    <row r="290" spans="1:33" x14ac:dyDescent="0.2">
      <c r="A290" s="9">
        <v>80</v>
      </c>
      <c r="B290" s="10" t="s">
        <v>141</v>
      </c>
      <c r="C290" s="27">
        <v>7.4999999999999997E-2</v>
      </c>
      <c r="D290" s="9" t="s">
        <v>448</v>
      </c>
      <c r="E290" s="8">
        <f t="shared" si="32"/>
        <v>0.13582</v>
      </c>
      <c r="F290" s="42">
        <f t="shared" si="29"/>
        <v>333400</v>
      </c>
      <c r="G290" s="43">
        <f t="shared" si="29"/>
        <v>45281.630000000005</v>
      </c>
      <c r="H290" s="13">
        <f t="shared" si="30"/>
        <v>0.10302</v>
      </c>
      <c r="I290" s="82">
        <f t="shared" si="31"/>
        <v>34346.868000000002</v>
      </c>
      <c r="J290" s="34">
        <v>55978</v>
      </c>
      <c r="K290" s="32">
        <v>7756.31</v>
      </c>
      <c r="L290" s="34">
        <v>16846</v>
      </c>
      <c r="M290" s="32">
        <v>2334.1799999999998</v>
      </c>
      <c r="N290" s="34">
        <v>52847</v>
      </c>
      <c r="O290" s="32">
        <v>7322.48</v>
      </c>
      <c r="P290" s="34">
        <v>48427</v>
      </c>
      <c r="Q290" s="32">
        <v>6710.05</v>
      </c>
      <c r="R290" s="34">
        <v>11884</v>
      </c>
      <c r="S290" s="32">
        <v>1646.65</v>
      </c>
      <c r="T290" s="34">
        <v>1233</v>
      </c>
      <c r="U290" s="32">
        <v>170.84</v>
      </c>
      <c r="V290" s="34">
        <v>24593</v>
      </c>
      <c r="W290" s="32">
        <v>2506.36</v>
      </c>
      <c r="X290" s="34">
        <v>10735</v>
      </c>
      <c r="Y290" s="32">
        <v>1476.71</v>
      </c>
      <c r="Z290" s="34">
        <v>2494</v>
      </c>
      <c r="AA290" s="32">
        <v>343.26</v>
      </c>
      <c r="AB290" s="34">
        <v>29267</v>
      </c>
      <c r="AC290" s="32">
        <v>4055.24</v>
      </c>
      <c r="AD290" s="34">
        <v>41503</v>
      </c>
      <c r="AE290" s="32">
        <v>5750.66</v>
      </c>
      <c r="AF290" s="34">
        <v>37593</v>
      </c>
      <c r="AG290" s="32">
        <v>5208.8900000000003</v>
      </c>
    </row>
    <row r="291" spans="1:33" x14ac:dyDescent="0.2">
      <c r="A291" s="9">
        <v>81</v>
      </c>
      <c r="B291" s="10" t="s">
        <v>253</v>
      </c>
      <c r="C291" s="27">
        <v>5.5E-2</v>
      </c>
      <c r="D291" s="9" t="s">
        <v>449</v>
      </c>
      <c r="E291" s="8">
        <f t="shared" si="32"/>
        <v>0.13855999999999999</v>
      </c>
      <c r="F291" s="42">
        <f t="shared" si="29"/>
        <v>108789</v>
      </c>
      <c r="G291" s="43">
        <f t="shared" si="29"/>
        <v>15073.8</v>
      </c>
      <c r="H291" s="13">
        <f t="shared" si="30"/>
        <v>0.10575999999999999</v>
      </c>
      <c r="I291" s="82">
        <f t="shared" si="31"/>
        <v>11505.52464</v>
      </c>
      <c r="J291" s="34">
        <v>15765</v>
      </c>
      <c r="K291" s="32">
        <v>2184.4</v>
      </c>
      <c r="L291" s="34">
        <v>4474</v>
      </c>
      <c r="M291" s="32">
        <v>619.91999999999996</v>
      </c>
      <c r="N291" s="34">
        <v>2429</v>
      </c>
      <c r="O291" s="32">
        <v>336.56</v>
      </c>
      <c r="P291" s="34">
        <v>3945</v>
      </c>
      <c r="Q291" s="32">
        <v>546.62</v>
      </c>
      <c r="R291" s="34">
        <v>14487</v>
      </c>
      <c r="S291" s="32">
        <v>2007.32</v>
      </c>
      <c r="T291" s="34">
        <v>17830</v>
      </c>
      <c r="U291" s="32">
        <v>2470.52</v>
      </c>
      <c r="V291" s="34">
        <v>5565</v>
      </c>
      <c r="W291" s="32">
        <v>771.09</v>
      </c>
      <c r="X291" s="34">
        <v>751</v>
      </c>
      <c r="Y291" s="32">
        <v>104.06</v>
      </c>
      <c r="Z291" s="34">
        <v>0</v>
      </c>
      <c r="AA291" s="32">
        <v>0</v>
      </c>
      <c r="AB291" s="34">
        <v>12034</v>
      </c>
      <c r="AC291" s="32">
        <v>1667.43</v>
      </c>
      <c r="AD291" s="34">
        <v>12894</v>
      </c>
      <c r="AE291" s="32">
        <v>1786.59</v>
      </c>
      <c r="AF291" s="34">
        <v>18615</v>
      </c>
      <c r="AG291" s="32">
        <v>2579.29</v>
      </c>
    </row>
    <row r="292" spans="1:33" x14ac:dyDescent="0.2">
      <c r="A292" s="9">
        <v>82</v>
      </c>
      <c r="B292" s="10" t="s">
        <v>254</v>
      </c>
      <c r="C292" s="27">
        <v>0.4</v>
      </c>
      <c r="D292" s="9" t="s">
        <v>450</v>
      </c>
      <c r="E292" s="8">
        <f t="shared" si="32"/>
        <v>0.12637999999999999</v>
      </c>
      <c r="F292" s="42">
        <f t="shared" si="29"/>
        <v>1408000</v>
      </c>
      <c r="G292" s="43">
        <f t="shared" si="29"/>
        <v>177943.04000000001</v>
      </c>
      <c r="H292" s="13">
        <f t="shared" si="30"/>
        <v>9.3579999999999997E-2</v>
      </c>
      <c r="I292" s="82">
        <f t="shared" si="31"/>
        <v>131760.63999999998</v>
      </c>
      <c r="J292" s="34">
        <v>260176</v>
      </c>
      <c r="K292" s="32">
        <v>32881.040000000001</v>
      </c>
      <c r="L292" s="34">
        <v>129346</v>
      </c>
      <c r="M292" s="32">
        <v>16346.75</v>
      </c>
      <c r="N292" s="34">
        <v>256270</v>
      </c>
      <c r="O292" s="32">
        <v>32387.4</v>
      </c>
      <c r="P292" s="34">
        <v>238924</v>
      </c>
      <c r="Q292" s="32">
        <v>30195.22</v>
      </c>
      <c r="R292" s="34">
        <v>114438</v>
      </c>
      <c r="S292" s="32">
        <v>14462.67</v>
      </c>
      <c r="T292" s="34">
        <v>34909</v>
      </c>
      <c r="U292" s="32">
        <v>4411.8</v>
      </c>
      <c r="V292" s="34">
        <v>72986</v>
      </c>
      <c r="W292" s="32">
        <v>9223.9699999999993</v>
      </c>
      <c r="X292" s="34">
        <v>68052</v>
      </c>
      <c r="Y292" s="32">
        <v>8600.41</v>
      </c>
      <c r="Z292" s="34">
        <v>57055</v>
      </c>
      <c r="AA292" s="32">
        <v>7210.61</v>
      </c>
      <c r="AB292" s="34">
        <v>121584</v>
      </c>
      <c r="AC292" s="32">
        <v>15365.79</v>
      </c>
      <c r="AD292" s="34">
        <v>54260</v>
      </c>
      <c r="AE292" s="32">
        <v>6857.38</v>
      </c>
      <c r="AF292" s="34">
        <v>0</v>
      </c>
      <c r="AG292" s="32">
        <v>0</v>
      </c>
    </row>
    <row r="293" spans="1:33" x14ac:dyDescent="0.2">
      <c r="A293" s="9">
        <v>83</v>
      </c>
      <c r="B293" s="10" t="s">
        <v>255</v>
      </c>
      <c r="C293" s="27">
        <v>0.16</v>
      </c>
      <c r="D293" s="9" t="s">
        <v>451</v>
      </c>
      <c r="E293" s="8">
        <f t="shared" si="32"/>
        <v>0.13431999999999999</v>
      </c>
      <c r="F293" s="42">
        <f t="shared" si="29"/>
        <v>620000</v>
      </c>
      <c r="G293" s="43">
        <f t="shared" si="29"/>
        <v>83278.41</v>
      </c>
      <c r="H293" s="13">
        <f t="shared" si="30"/>
        <v>0.10152</v>
      </c>
      <c r="I293" s="82">
        <f t="shared" si="31"/>
        <v>62942.400000000001</v>
      </c>
      <c r="J293" s="34">
        <v>100815</v>
      </c>
      <c r="K293" s="32">
        <v>13541.47</v>
      </c>
      <c r="L293" s="34">
        <v>31446</v>
      </c>
      <c r="M293" s="32">
        <v>4223.83</v>
      </c>
      <c r="N293" s="34">
        <v>56460</v>
      </c>
      <c r="O293" s="32">
        <v>7583.71</v>
      </c>
      <c r="P293" s="34">
        <v>62286</v>
      </c>
      <c r="Q293" s="32">
        <v>8366.26</v>
      </c>
      <c r="R293" s="34">
        <v>89930</v>
      </c>
      <c r="S293" s="32">
        <v>12079.4</v>
      </c>
      <c r="T293" s="34">
        <v>95484</v>
      </c>
      <c r="U293" s="32">
        <v>12825.41</v>
      </c>
      <c r="V293" s="34">
        <v>38197</v>
      </c>
      <c r="W293" s="32">
        <v>5130.62</v>
      </c>
      <c r="X293" s="34">
        <v>19543</v>
      </c>
      <c r="Y293" s="32">
        <v>2625.02</v>
      </c>
      <c r="Z293" s="34">
        <v>17492</v>
      </c>
      <c r="AA293" s="32">
        <v>2349.5300000000002</v>
      </c>
      <c r="AB293" s="34">
        <v>61707</v>
      </c>
      <c r="AC293" s="32">
        <v>8288.48</v>
      </c>
      <c r="AD293" s="34">
        <v>46640</v>
      </c>
      <c r="AE293" s="32">
        <v>6264.68</v>
      </c>
      <c r="AF293" s="34">
        <v>0</v>
      </c>
      <c r="AG293" s="32">
        <v>0</v>
      </c>
    </row>
    <row r="294" spans="1:33" x14ac:dyDescent="0.2">
      <c r="A294" s="9">
        <v>84</v>
      </c>
      <c r="B294" s="10" t="s">
        <v>256</v>
      </c>
      <c r="C294" s="27">
        <v>0.12</v>
      </c>
      <c r="D294" s="9" t="s">
        <v>452</v>
      </c>
      <c r="E294" s="8">
        <f t="shared" si="32"/>
        <v>0.13755999999999999</v>
      </c>
      <c r="F294" s="42">
        <f t="shared" si="29"/>
        <v>421239</v>
      </c>
      <c r="G294" s="43">
        <f t="shared" si="29"/>
        <v>57945.64</v>
      </c>
      <c r="H294" s="13">
        <f t="shared" si="30"/>
        <v>0.10475999999999999</v>
      </c>
      <c r="I294" s="82">
        <f t="shared" si="31"/>
        <v>44128.997639999994</v>
      </c>
      <c r="J294" s="34">
        <v>59103</v>
      </c>
      <c r="K294" s="32">
        <v>8130.21</v>
      </c>
      <c r="L294" s="34">
        <v>31018</v>
      </c>
      <c r="M294" s="32">
        <v>4266.84</v>
      </c>
      <c r="N294" s="34">
        <v>49978</v>
      </c>
      <c r="O294" s="32">
        <v>6874.97</v>
      </c>
      <c r="P294" s="34">
        <v>58310</v>
      </c>
      <c r="Q294" s="32">
        <v>8021.12</v>
      </c>
      <c r="R294" s="34">
        <v>52778</v>
      </c>
      <c r="S294" s="32">
        <v>7260.14</v>
      </c>
      <c r="T294" s="34">
        <v>18923</v>
      </c>
      <c r="U294" s="32">
        <v>2603.0500000000002</v>
      </c>
      <c r="V294" s="34">
        <v>1458</v>
      </c>
      <c r="W294" s="32">
        <v>200.56</v>
      </c>
      <c r="X294" s="34">
        <v>19005</v>
      </c>
      <c r="Y294" s="32">
        <v>2614.33</v>
      </c>
      <c r="Z294" s="34">
        <v>18636</v>
      </c>
      <c r="AA294" s="32">
        <v>2563.5700000000002</v>
      </c>
      <c r="AB294" s="34">
        <v>37640</v>
      </c>
      <c r="AC294" s="32">
        <v>5177.76</v>
      </c>
      <c r="AD294" s="34">
        <v>36829</v>
      </c>
      <c r="AE294" s="32">
        <v>5066.2</v>
      </c>
      <c r="AF294" s="34">
        <v>37561</v>
      </c>
      <c r="AG294" s="32">
        <v>5166.8900000000003</v>
      </c>
    </row>
    <row r="295" spans="1:33" x14ac:dyDescent="0.2">
      <c r="A295" s="9">
        <v>85</v>
      </c>
      <c r="B295" s="10" t="s">
        <v>257</v>
      </c>
      <c r="C295" s="27">
        <v>2.5000000000000001E-2</v>
      </c>
      <c r="D295" s="9" t="s">
        <v>453</v>
      </c>
      <c r="E295" s="8">
        <f t="shared" si="32"/>
        <v>0.13855999999999999</v>
      </c>
      <c r="F295" s="42">
        <f t="shared" si="29"/>
        <v>68148</v>
      </c>
      <c r="G295" s="43">
        <f t="shared" si="29"/>
        <v>9442.6</v>
      </c>
      <c r="H295" s="13">
        <f t="shared" si="30"/>
        <v>0.10575999999999999</v>
      </c>
      <c r="I295" s="82">
        <f t="shared" si="31"/>
        <v>7207.3324799999991</v>
      </c>
      <c r="J295" s="34">
        <v>13505</v>
      </c>
      <c r="K295" s="32">
        <v>1871.25</v>
      </c>
      <c r="L295" s="34">
        <v>1044</v>
      </c>
      <c r="M295" s="32">
        <v>144.66</v>
      </c>
      <c r="N295" s="34">
        <v>14075</v>
      </c>
      <c r="O295" s="32">
        <v>1950.23</v>
      </c>
      <c r="P295" s="34">
        <v>14934</v>
      </c>
      <c r="Q295" s="32">
        <v>2069.2600000000002</v>
      </c>
      <c r="R295" s="34">
        <v>3488</v>
      </c>
      <c r="S295" s="32">
        <v>483.3</v>
      </c>
      <c r="T295" s="34">
        <v>600</v>
      </c>
      <c r="U295" s="32">
        <v>83.14</v>
      </c>
      <c r="V295" s="34">
        <v>251</v>
      </c>
      <c r="W295" s="32">
        <v>34.78</v>
      </c>
      <c r="X295" s="34">
        <v>5</v>
      </c>
      <c r="Y295" s="32">
        <v>0.69</v>
      </c>
      <c r="Z295" s="34">
        <v>0</v>
      </c>
      <c r="AA295" s="32">
        <v>0</v>
      </c>
      <c r="AB295" s="34">
        <v>4975</v>
      </c>
      <c r="AC295" s="32">
        <v>689.34</v>
      </c>
      <c r="AD295" s="34">
        <v>9931</v>
      </c>
      <c r="AE295" s="32">
        <v>1376.04</v>
      </c>
      <c r="AF295" s="34">
        <v>5340</v>
      </c>
      <c r="AG295" s="32">
        <v>739.91</v>
      </c>
    </row>
    <row r="296" spans="1:33" x14ac:dyDescent="0.2">
      <c r="A296" s="9">
        <v>86</v>
      </c>
      <c r="B296" s="10" t="s">
        <v>258</v>
      </c>
      <c r="C296" s="27">
        <v>0.3</v>
      </c>
      <c r="D296" s="9" t="s">
        <v>454</v>
      </c>
      <c r="E296" s="8">
        <f t="shared" si="32"/>
        <v>0.12637999999999999</v>
      </c>
      <c r="F296" s="42">
        <f t="shared" si="29"/>
        <v>1250000</v>
      </c>
      <c r="G296" s="43">
        <f t="shared" si="29"/>
        <v>157975.01</v>
      </c>
      <c r="H296" s="13">
        <f t="shared" si="30"/>
        <v>9.3579999999999997E-2</v>
      </c>
      <c r="I296" s="82">
        <f t="shared" si="31"/>
        <v>116975</v>
      </c>
      <c r="J296" s="34">
        <v>162052</v>
      </c>
      <c r="K296" s="32">
        <v>20480.13</v>
      </c>
      <c r="L296" s="34">
        <v>60015</v>
      </c>
      <c r="M296" s="32">
        <v>7584.7</v>
      </c>
      <c r="N296" s="34">
        <v>152163</v>
      </c>
      <c r="O296" s="32">
        <v>19230.36</v>
      </c>
      <c r="P296" s="34">
        <v>195359</v>
      </c>
      <c r="Q296" s="32">
        <v>24689.47</v>
      </c>
      <c r="R296" s="34">
        <v>156096</v>
      </c>
      <c r="S296" s="32">
        <v>19727.41</v>
      </c>
      <c r="T296" s="34">
        <v>135847</v>
      </c>
      <c r="U296" s="32">
        <v>17168.34</v>
      </c>
      <c r="V296" s="34">
        <v>111520</v>
      </c>
      <c r="W296" s="32">
        <v>14093.9</v>
      </c>
      <c r="X296" s="34">
        <v>22371</v>
      </c>
      <c r="Y296" s="32">
        <v>2827.25</v>
      </c>
      <c r="Z296" s="34">
        <v>23921</v>
      </c>
      <c r="AA296" s="32">
        <v>3023.14</v>
      </c>
      <c r="AB296" s="34">
        <v>174854</v>
      </c>
      <c r="AC296" s="32">
        <v>22098.05</v>
      </c>
      <c r="AD296" s="34">
        <v>55802</v>
      </c>
      <c r="AE296" s="32">
        <v>7052.26</v>
      </c>
      <c r="AF296" s="34">
        <v>0</v>
      </c>
      <c r="AG296" s="32">
        <v>0</v>
      </c>
    </row>
    <row r="297" spans="1:33" x14ac:dyDescent="0.2">
      <c r="A297" s="9">
        <v>87</v>
      </c>
      <c r="B297" s="10" t="s">
        <v>259</v>
      </c>
      <c r="C297" s="27">
        <v>0.39500000000000002</v>
      </c>
      <c r="D297" s="9" t="s">
        <v>455</v>
      </c>
      <c r="E297" s="8">
        <f t="shared" si="32"/>
        <v>0.12637999999999999</v>
      </c>
      <c r="F297" s="42">
        <f t="shared" si="29"/>
        <v>1627867</v>
      </c>
      <c r="G297" s="43">
        <f t="shared" si="29"/>
        <v>205729.84</v>
      </c>
      <c r="H297" s="13">
        <f t="shared" si="30"/>
        <v>9.3579999999999997E-2</v>
      </c>
      <c r="I297" s="82">
        <f t="shared" si="31"/>
        <v>152335.79386000001</v>
      </c>
      <c r="J297" s="34">
        <v>156980</v>
      </c>
      <c r="K297" s="32">
        <v>19839.13</v>
      </c>
      <c r="L297" s="34">
        <v>111010</v>
      </c>
      <c r="M297" s="32">
        <v>14029.44</v>
      </c>
      <c r="N297" s="34">
        <v>151199</v>
      </c>
      <c r="O297" s="32">
        <v>19108.53</v>
      </c>
      <c r="P297" s="34">
        <v>82606</v>
      </c>
      <c r="Q297" s="32">
        <v>10439.75</v>
      </c>
      <c r="R297" s="34">
        <v>131183</v>
      </c>
      <c r="S297" s="32">
        <v>16578.91</v>
      </c>
      <c r="T297" s="34">
        <v>157451</v>
      </c>
      <c r="U297" s="32">
        <v>19898.66</v>
      </c>
      <c r="V297" s="34">
        <v>113966</v>
      </c>
      <c r="W297" s="32">
        <v>14403.02</v>
      </c>
      <c r="X297" s="34">
        <v>104180</v>
      </c>
      <c r="Y297" s="32">
        <v>13166.27</v>
      </c>
      <c r="Z297" s="34">
        <v>100551</v>
      </c>
      <c r="AA297" s="32">
        <v>12707.64</v>
      </c>
      <c r="AB297" s="34">
        <v>223523</v>
      </c>
      <c r="AC297" s="32">
        <v>28248.84</v>
      </c>
      <c r="AD297" s="34">
        <v>175499</v>
      </c>
      <c r="AE297" s="32">
        <v>22179.56</v>
      </c>
      <c r="AF297" s="34">
        <v>119719</v>
      </c>
      <c r="AG297" s="32">
        <v>15130.09</v>
      </c>
    </row>
    <row r="298" spans="1:33" x14ac:dyDescent="0.2">
      <c r="A298" s="9">
        <v>88</v>
      </c>
      <c r="B298" s="10" t="s">
        <v>260</v>
      </c>
      <c r="C298" s="27">
        <v>0.17</v>
      </c>
      <c r="D298" s="9" t="s">
        <v>456</v>
      </c>
      <c r="E298" s="8">
        <f t="shared" si="32"/>
        <v>0.13431999999999999</v>
      </c>
      <c r="F298" s="42">
        <f t="shared" si="29"/>
        <v>172448</v>
      </c>
      <c r="G298" s="43">
        <f t="shared" si="29"/>
        <v>23163.220000000005</v>
      </c>
      <c r="H298" s="13">
        <f t="shared" si="30"/>
        <v>0.10152</v>
      </c>
      <c r="I298" s="82">
        <f t="shared" si="31"/>
        <v>17506.920959999999</v>
      </c>
      <c r="J298" s="34">
        <v>36748</v>
      </c>
      <c r="K298" s="32">
        <v>4935.99</v>
      </c>
      <c r="L298" s="34">
        <v>10984</v>
      </c>
      <c r="M298" s="32">
        <v>1475.37</v>
      </c>
      <c r="N298" s="34">
        <v>32386</v>
      </c>
      <c r="O298" s="32">
        <v>4350.09</v>
      </c>
      <c r="P298" s="34">
        <v>18325</v>
      </c>
      <c r="Q298" s="32">
        <v>2461.41</v>
      </c>
      <c r="R298" s="34">
        <v>6770</v>
      </c>
      <c r="S298" s="32">
        <v>909.35</v>
      </c>
      <c r="T298" s="34">
        <v>996</v>
      </c>
      <c r="U298" s="32">
        <v>133.78</v>
      </c>
      <c r="V298" s="34">
        <v>4465</v>
      </c>
      <c r="W298" s="32">
        <v>599.74</v>
      </c>
      <c r="X298" s="34">
        <v>423</v>
      </c>
      <c r="Y298" s="32">
        <v>56.82</v>
      </c>
      <c r="Z298" s="34">
        <v>2180</v>
      </c>
      <c r="AA298" s="32">
        <v>292.82</v>
      </c>
      <c r="AB298" s="34">
        <v>26666</v>
      </c>
      <c r="AC298" s="32">
        <v>3581.78</v>
      </c>
      <c r="AD298" s="34">
        <v>18724</v>
      </c>
      <c r="AE298" s="32">
        <v>2515.0100000000002</v>
      </c>
      <c r="AF298" s="34">
        <v>13781</v>
      </c>
      <c r="AG298" s="32">
        <v>1851.06</v>
      </c>
    </row>
    <row r="299" spans="1:33" x14ac:dyDescent="0.2">
      <c r="A299" s="9">
        <v>89</v>
      </c>
      <c r="B299" s="10" t="s">
        <v>261</v>
      </c>
      <c r="C299" s="27">
        <v>0.31</v>
      </c>
      <c r="D299" s="9" t="s">
        <v>457</v>
      </c>
      <c r="E299" s="8">
        <f t="shared" si="32"/>
        <v>0.12637999999999999</v>
      </c>
      <c r="F299" s="42">
        <f t="shared" si="29"/>
        <v>717209</v>
      </c>
      <c r="G299" s="43">
        <f t="shared" si="29"/>
        <v>90640.88</v>
      </c>
      <c r="H299" s="13">
        <f t="shared" si="30"/>
        <v>9.3579999999999997E-2</v>
      </c>
      <c r="I299" s="82">
        <f t="shared" si="31"/>
        <v>67116.418219999992</v>
      </c>
      <c r="J299" s="34">
        <v>46047</v>
      </c>
      <c r="K299" s="32">
        <v>5819.42</v>
      </c>
      <c r="L299" s="34">
        <v>2127</v>
      </c>
      <c r="M299" s="32">
        <v>268.81</v>
      </c>
      <c r="N299" s="34">
        <v>87926</v>
      </c>
      <c r="O299" s="32">
        <v>11112.09</v>
      </c>
      <c r="P299" s="34">
        <v>119132</v>
      </c>
      <c r="Q299" s="32">
        <v>15055.9</v>
      </c>
      <c r="R299" s="34">
        <v>52990</v>
      </c>
      <c r="S299" s="32">
        <v>6696.88</v>
      </c>
      <c r="T299" s="34">
        <v>31638</v>
      </c>
      <c r="U299" s="32">
        <v>3998.41</v>
      </c>
      <c r="V299" s="34">
        <v>27314</v>
      </c>
      <c r="W299" s="32">
        <v>3451.94</v>
      </c>
      <c r="X299" s="34">
        <v>20680</v>
      </c>
      <c r="Y299" s="32">
        <v>2613.54</v>
      </c>
      <c r="Z299" s="34">
        <v>16437</v>
      </c>
      <c r="AA299" s="32">
        <v>2077.31</v>
      </c>
      <c r="AB299" s="34">
        <v>92174</v>
      </c>
      <c r="AC299" s="32">
        <v>11648.95</v>
      </c>
      <c r="AD299" s="34">
        <v>121793</v>
      </c>
      <c r="AE299" s="32">
        <v>15392.2</v>
      </c>
      <c r="AF299" s="34">
        <v>98951</v>
      </c>
      <c r="AG299" s="32">
        <v>12505.43</v>
      </c>
    </row>
    <row r="300" spans="1:33" x14ac:dyDescent="0.2">
      <c r="A300" s="9">
        <v>90</v>
      </c>
      <c r="B300" s="10" t="s">
        <v>262</v>
      </c>
      <c r="C300" s="27">
        <v>0.14499999999999999</v>
      </c>
      <c r="D300" s="9" t="s">
        <v>466</v>
      </c>
      <c r="E300" s="8">
        <f t="shared" si="32"/>
        <v>0.13755999999999999</v>
      </c>
      <c r="F300" s="42">
        <f t="shared" si="29"/>
        <v>600000</v>
      </c>
      <c r="G300" s="43">
        <f t="shared" si="29"/>
        <v>82535.999999999985</v>
      </c>
      <c r="H300" s="13">
        <f t="shared" si="30"/>
        <v>0.10475999999999999</v>
      </c>
      <c r="I300" s="82">
        <f t="shared" si="31"/>
        <v>62855.999999999993</v>
      </c>
      <c r="J300" s="34">
        <v>78866</v>
      </c>
      <c r="K300" s="32">
        <v>10848.81</v>
      </c>
      <c r="L300" s="34">
        <v>26671</v>
      </c>
      <c r="M300" s="32">
        <v>3668.86</v>
      </c>
      <c r="N300" s="34">
        <v>66189</v>
      </c>
      <c r="O300" s="32">
        <v>9104.9599999999991</v>
      </c>
      <c r="P300" s="34">
        <v>82499</v>
      </c>
      <c r="Q300" s="32">
        <v>11348.56</v>
      </c>
      <c r="R300" s="34">
        <v>65968</v>
      </c>
      <c r="S300" s="32">
        <v>9074.56</v>
      </c>
      <c r="T300" s="34">
        <v>58621</v>
      </c>
      <c r="U300" s="32">
        <v>8063.9</v>
      </c>
      <c r="V300" s="34">
        <v>29689</v>
      </c>
      <c r="W300" s="32">
        <v>4084.02</v>
      </c>
      <c r="X300" s="34">
        <v>22739</v>
      </c>
      <c r="Y300" s="32">
        <v>3127.98</v>
      </c>
      <c r="Z300" s="34">
        <v>20800</v>
      </c>
      <c r="AA300" s="32">
        <v>2861.25</v>
      </c>
      <c r="AB300" s="34">
        <v>73044</v>
      </c>
      <c r="AC300" s="32">
        <v>10047.93</v>
      </c>
      <c r="AD300" s="34">
        <v>74826</v>
      </c>
      <c r="AE300" s="32">
        <v>10293.06</v>
      </c>
      <c r="AF300" s="34">
        <v>88</v>
      </c>
      <c r="AG300" s="32">
        <v>12.11</v>
      </c>
    </row>
    <row r="301" spans="1:33" x14ac:dyDescent="0.2">
      <c r="A301" s="9">
        <v>91</v>
      </c>
      <c r="B301" s="10" t="s">
        <v>263</v>
      </c>
      <c r="C301" s="27">
        <v>0.45</v>
      </c>
      <c r="D301" s="9" t="s">
        <v>458</v>
      </c>
      <c r="E301" s="8">
        <f t="shared" si="32"/>
        <v>0.12136</v>
      </c>
      <c r="F301" s="42">
        <f t="shared" si="29"/>
        <v>958470</v>
      </c>
      <c r="G301" s="43">
        <f t="shared" si="29"/>
        <v>116319.91000000002</v>
      </c>
      <c r="H301" s="13">
        <f t="shared" si="30"/>
        <v>8.856E-2</v>
      </c>
      <c r="I301" s="82">
        <f t="shared" si="31"/>
        <v>84882.103199999998</v>
      </c>
      <c r="J301" s="34">
        <v>41680</v>
      </c>
      <c r="K301" s="32">
        <v>5058.28</v>
      </c>
      <c r="L301" s="34">
        <v>19039</v>
      </c>
      <c r="M301" s="32">
        <v>2310.5700000000002</v>
      </c>
      <c r="N301" s="34">
        <v>93878</v>
      </c>
      <c r="O301" s="32">
        <v>11393.03</v>
      </c>
      <c r="P301" s="34">
        <v>169023</v>
      </c>
      <c r="Q301" s="32">
        <v>20512.63</v>
      </c>
      <c r="R301" s="34">
        <v>93859</v>
      </c>
      <c r="S301" s="32">
        <v>11390.73</v>
      </c>
      <c r="T301" s="34">
        <v>69871</v>
      </c>
      <c r="U301" s="32">
        <v>8479.5400000000009</v>
      </c>
      <c r="V301" s="34">
        <v>46938</v>
      </c>
      <c r="W301" s="32">
        <v>5696.4</v>
      </c>
      <c r="X301" s="34">
        <v>37475</v>
      </c>
      <c r="Y301" s="32">
        <v>4547.97</v>
      </c>
      <c r="Z301" s="34">
        <v>26376</v>
      </c>
      <c r="AA301" s="32">
        <v>3200.99</v>
      </c>
      <c r="AB301" s="34">
        <v>54919</v>
      </c>
      <c r="AC301" s="32">
        <v>6664.97</v>
      </c>
      <c r="AD301" s="34">
        <v>147480</v>
      </c>
      <c r="AE301" s="32">
        <v>17898.169999999998</v>
      </c>
      <c r="AF301" s="34">
        <v>157932</v>
      </c>
      <c r="AG301" s="32">
        <v>19166.63</v>
      </c>
    </row>
    <row r="302" spans="1:33" x14ac:dyDescent="0.2">
      <c r="A302" s="9">
        <v>92</v>
      </c>
      <c r="B302" s="10" t="s">
        <v>264</v>
      </c>
      <c r="C302" s="27">
        <v>0.25</v>
      </c>
      <c r="D302" s="9" t="s">
        <v>459</v>
      </c>
      <c r="E302" s="8">
        <f t="shared" si="32"/>
        <v>0.12637999999999999</v>
      </c>
      <c r="F302" s="42">
        <f t="shared" si="29"/>
        <v>708381</v>
      </c>
      <c r="G302" s="43">
        <f t="shared" si="29"/>
        <v>89525.2</v>
      </c>
      <c r="H302" s="13">
        <f t="shared" ref="H302:H334" si="33">E302-$C$361</f>
        <v>9.3579999999999997E-2</v>
      </c>
      <c r="I302" s="82">
        <f t="shared" si="31"/>
        <v>66290.293980000002</v>
      </c>
      <c r="J302" s="34">
        <v>30389</v>
      </c>
      <c r="K302" s="32">
        <v>3840.56</v>
      </c>
      <c r="L302" s="34">
        <v>12885</v>
      </c>
      <c r="M302" s="32">
        <v>1628.41</v>
      </c>
      <c r="N302" s="34">
        <v>67486</v>
      </c>
      <c r="O302" s="32">
        <v>8528.8799999999992</v>
      </c>
      <c r="P302" s="34">
        <v>123175</v>
      </c>
      <c r="Q302" s="32">
        <v>15566.86</v>
      </c>
      <c r="R302" s="34">
        <v>72142</v>
      </c>
      <c r="S302" s="32">
        <v>9117.31</v>
      </c>
      <c r="T302" s="34">
        <v>53948</v>
      </c>
      <c r="U302" s="32">
        <v>6817.95</v>
      </c>
      <c r="V302" s="34">
        <v>35870</v>
      </c>
      <c r="W302" s="32">
        <v>4533.25</v>
      </c>
      <c r="X302" s="34">
        <v>29080</v>
      </c>
      <c r="Y302" s="32">
        <v>3675.13</v>
      </c>
      <c r="Z302" s="34">
        <v>21134</v>
      </c>
      <c r="AA302" s="32">
        <v>2670.91</v>
      </c>
      <c r="AB302" s="34">
        <v>41941</v>
      </c>
      <c r="AC302" s="32">
        <v>5300.5</v>
      </c>
      <c r="AD302" s="34">
        <v>107302</v>
      </c>
      <c r="AE302" s="32">
        <v>13560.83</v>
      </c>
      <c r="AF302" s="34">
        <v>113029</v>
      </c>
      <c r="AG302" s="32">
        <v>14284.61</v>
      </c>
    </row>
    <row r="303" spans="1:33" x14ac:dyDescent="0.2">
      <c r="A303" s="9">
        <v>93</v>
      </c>
      <c r="B303" s="10" t="s">
        <v>265</v>
      </c>
      <c r="C303" s="27">
        <v>0.5</v>
      </c>
      <c r="D303" s="9" t="s">
        <v>460</v>
      </c>
      <c r="E303" s="8">
        <f t="shared" si="32"/>
        <v>0.12136</v>
      </c>
      <c r="F303" s="42">
        <f t="shared" si="29"/>
        <v>1239838</v>
      </c>
      <c r="G303" s="43">
        <f t="shared" si="29"/>
        <v>150466.75</v>
      </c>
      <c r="H303" s="13">
        <f t="shared" si="33"/>
        <v>8.856E-2</v>
      </c>
      <c r="I303" s="82">
        <f t="shared" si="31"/>
        <v>109800.05327999999</v>
      </c>
      <c r="J303" s="34">
        <v>50558</v>
      </c>
      <c r="K303" s="32">
        <v>6135.72</v>
      </c>
      <c r="L303" s="34">
        <v>22480</v>
      </c>
      <c r="M303" s="32">
        <v>2728.17</v>
      </c>
      <c r="N303" s="34">
        <v>118439</v>
      </c>
      <c r="O303" s="32">
        <v>14373.76</v>
      </c>
      <c r="P303" s="34">
        <v>217795</v>
      </c>
      <c r="Q303" s="32">
        <v>26431.599999999999</v>
      </c>
      <c r="R303" s="34">
        <v>120651</v>
      </c>
      <c r="S303" s="32">
        <v>14642.21</v>
      </c>
      <c r="T303" s="34">
        <v>89666</v>
      </c>
      <c r="U303" s="32">
        <v>10881.87</v>
      </c>
      <c r="V303" s="34">
        <v>61525</v>
      </c>
      <c r="W303" s="32">
        <v>7466.67</v>
      </c>
      <c r="X303" s="34">
        <v>48639</v>
      </c>
      <c r="Y303" s="32">
        <v>5902.83</v>
      </c>
      <c r="Z303" s="34">
        <v>34443</v>
      </c>
      <c r="AA303" s="32">
        <v>4180</v>
      </c>
      <c r="AB303" s="34">
        <v>71674</v>
      </c>
      <c r="AC303" s="32">
        <v>8698.36</v>
      </c>
      <c r="AD303" s="34">
        <v>193638</v>
      </c>
      <c r="AE303" s="32">
        <v>23499.91</v>
      </c>
      <c r="AF303" s="34">
        <v>210330</v>
      </c>
      <c r="AG303" s="32">
        <v>25525.65</v>
      </c>
    </row>
    <row r="304" spans="1:33" x14ac:dyDescent="0.2">
      <c r="A304" s="9">
        <v>94</v>
      </c>
      <c r="B304" s="10" t="s">
        <v>266</v>
      </c>
      <c r="C304" s="27">
        <v>0.1</v>
      </c>
      <c r="D304" s="9" t="s">
        <v>461</v>
      </c>
      <c r="E304" s="8">
        <f t="shared" si="32"/>
        <v>0.13755999999999999</v>
      </c>
      <c r="F304" s="42">
        <f t="shared" si="29"/>
        <v>485212</v>
      </c>
      <c r="G304" s="43">
        <f t="shared" si="29"/>
        <v>66745.77</v>
      </c>
      <c r="H304" s="13">
        <f t="shared" si="33"/>
        <v>0.10475999999999999</v>
      </c>
      <c r="I304" s="82">
        <f t="shared" si="31"/>
        <v>50830.809119999998</v>
      </c>
      <c r="J304" s="34">
        <v>75062</v>
      </c>
      <c r="K304" s="32">
        <v>10325.530000000001</v>
      </c>
      <c r="L304" s="34">
        <v>24540</v>
      </c>
      <c r="M304" s="32">
        <v>3375.72</v>
      </c>
      <c r="N304" s="34">
        <v>73180</v>
      </c>
      <c r="O304" s="32">
        <v>10066.64</v>
      </c>
      <c r="P304" s="34">
        <v>63099</v>
      </c>
      <c r="Q304" s="32">
        <v>8679.9</v>
      </c>
      <c r="R304" s="34">
        <v>18156</v>
      </c>
      <c r="S304" s="32">
        <v>2497.54</v>
      </c>
      <c r="T304" s="34">
        <v>5440</v>
      </c>
      <c r="U304" s="32">
        <v>748.33</v>
      </c>
      <c r="V304" s="34">
        <v>34800</v>
      </c>
      <c r="W304" s="32">
        <v>4787.09</v>
      </c>
      <c r="X304" s="34">
        <v>16263</v>
      </c>
      <c r="Y304" s="32">
        <v>2237.14</v>
      </c>
      <c r="Z304" s="34">
        <v>6203</v>
      </c>
      <c r="AA304" s="32">
        <v>853.28</v>
      </c>
      <c r="AB304" s="34">
        <v>50969</v>
      </c>
      <c r="AC304" s="32">
        <v>7011.3</v>
      </c>
      <c r="AD304" s="34">
        <v>69079</v>
      </c>
      <c r="AE304" s="32">
        <v>9502.51</v>
      </c>
      <c r="AF304" s="34">
        <v>48421</v>
      </c>
      <c r="AG304" s="32">
        <v>6660.79</v>
      </c>
    </row>
    <row r="305" spans="1:33" x14ac:dyDescent="0.2">
      <c r="A305" s="9">
        <v>95</v>
      </c>
      <c r="B305" s="10" t="s">
        <v>267</v>
      </c>
      <c r="C305" s="27">
        <v>0.11</v>
      </c>
      <c r="D305" s="9" t="s">
        <v>462</v>
      </c>
      <c r="E305" s="8">
        <f t="shared" si="32"/>
        <v>0.13755999999999999</v>
      </c>
      <c r="F305" s="42">
        <f t="shared" si="29"/>
        <v>512301</v>
      </c>
      <c r="G305" s="43">
        <f t="shared" si="29"/>
        <v>70472.12</v>
      </c>
      <c r="H305" s="13">
        <f t="shared" si="33"/>
        <v>0.10475999999999999</v>
      </c>
      <c r="I305" s="82">
        <f t="shared" si="31"/>
        <v>53668.652759999997</v>
      </c>
      <c r="J305" s="34">
        <v>78958</v>
      </c>
      <c r="K305" s="32">
        <v>10861.46</v>
      </c>
      <c r="L305" s="34">
        <v>34140</v>
      </c>
      <c r="M305" s="32">
        <v>4696.3</v>
      </c>
      <c r="N305" s="34">
        <v>74438</v>
      </c>
      <c r="O305" s="32">
        <v>10239.69</v>
      </c>
      <c r="P305" s="34">
        <v>71249</v>
      </c>
      <c r="Q305" s="32">
        <v>9801.01</v>
      </c>
      <c r="R305" s="34">
        <v>29109</v>
      </c>
      <c r="S305" s="32">
        <v>4004.23</v>
      </c>
      <c r="T305" s="34">
        <v>9511</v>
      </c>
      <c r="U305" s="32">
        <v>1308.33</v>
      </c>
      <c r="V305" s="34">
        <v>19876</v>
      </c>
      <c r="W305" s="32">
        <v>2734.14</v>
      </c>
      <c r="X305" s="34">
        <v>28842</v>
      </c>
      <c r="Y305" s="32">
        <v>3967.51</v>
      </c>
      <c r="Z305" s="34">
        <v>15887</v>
      </c>
      <c r="AA305" s="32">
        <v>2185.42</v>
      </c>
      <c r="AB305" s="34">
        <v>44089</v>
      </c>
      <c r="AC305" s="32">
        <v>6064.88</v>
      </c>
      <c r="AD305" s="34">
        <v>57209</v>
      </c>
      <c r="AE305" s="32">
        <v>7869.67</v>
      </c>
      <c r="AF305" s="34">
        <v>48993</v>
      </c>
      <c r="AG305" s="32">
        <v>6739.48</v>
      </c>
    </row>
    <row r="306" spans="1:33" x14ac:dyDescent="0.2">
      <c r="A306" s="9">
        <v>96</v>
      </c>
      <c r="B306" s="10" t="s">
        <v>268</v>
      </c>
      <c r="C306" s="27">
        <v>0.15</v>
      </c>
      <c r="D306" s="9" t="s">
        <v>463</v>
      </c>
      <c r="E306" s="8">
        <f t="shared" si="32"/>
        <v>0.13755999999999999</v>
      </c>
      <c r="F306" s="42">
        <f t="shared" si="29"/>
        <v>313570</v>
      </c>
      <c r="G306" s="43">
        <f t="shared" si="29"/>
        <v>43134.67</v>
      </c>
      <c r="H306" s="13">
        <f t="shared" si="33"/>
        <v>0.10475999999999999</v>
      </c>
      <c r="I306" s="82">
        <f t="shared" si="31"/>
        <v>32849.593199999996</v>
      </c>
      <c r="J306" s="34">
        <v>46780</v>
      </c>
      <c r="K306" s="32">
        <v>6435.06</v>
      </c>
      <c r="L306" s="34">
        <v>15244</v>
      </c>
      <c r="M306" s="32">
        <v>2096.96</v>
      </c>
      <c r="N306" s="34">
        <v>53859</v>
      </c>
      <c r="O306" s="32">
        <v>7408.84</v>
      </c>
      <c r="P306" s="34">
        <v>46552</v>
      </c>
      <c r="Q306" s="32">
        <v>6403.69</v>
      </c>
      <c r="R306" s="34">
        <v>14182</v>
      </c>
      <c r="S306" s="32">
        <v>1950.88</v>
      </c>
      <c r="T306" s="34">
        <v>3027</v>
      </c>
      <c r="U306" s="32">
        <v>416.39</v>
      </c>
      <c r="V306" s="34">
        <v>7504</v>
      </c>
      <c r="W306" s="32">
        <v>1032.25</v>
      </c>
      <c r="X306" s="34">
        <v>11089</v>
      </c>
      <c r="Y306" s="32">
        <v>1525.4</v>
      </c>
      <c r="Z306" s="34">
        <v>3072</v>
      </c>
      <c r="AA306" s="32">
        <v>422.58</v>
      </c>
      <c r="AB306" s="34">
        <v>27291</v>
      </c>
      <c r="AC306" s="32">
        <v>3754.15</v>
      </c>
      <c r="AD306" s="34">
        <v>47872</v>
      </c>
      <c r="AE306" s="32">
        <v>6585.27</v>
      </c>
      <c r="AF306" s="34">
        <v>37098</v>
      </c>
      <c r="AG306" s="32">
        <v>5103.2</v>
      </c>
    </row>
    <row r="307" spans="1:33" x14ac:dyDescent="0.2">
      <c r="A307" s="9">
        <v>97</v>
      </c>
      <c r="B307" s="10" t="s">
        <v>269</v>
      </c>
      <c r="C307" s="27">
        <v>0.16500000000000001</v>
      </c>
      <c r="D307" s="9" t="s">
        <v>465</v>
      </c>
      <c r="E307" s="8">
        <f t="shared" si="32"/>
        <v>0.13431999999999999</v>
      </c>
      <c r="F307" s="42">
        <f t="shared" si="29"/>
        <v>293651</v>
      </c>
      <c r="G307" s="43">
        <f t="shared" si="29"/>
        <v>39443.229999999996</v>
      </c>
      <c r="H307" s="13">
        <f t="shared" si="33"/>
        <v>0.10152</v>
      </c>
      <c r="I307" s="82">
        <f t="shared" si="31"/>
        <v>29811.449519999998</v>
      </c>
      <c r="J307" s="34">
        <v>45444</v>
      </c>
      <c r="K307" s="32">
        <v>6104.04</v>
      </c>
      <c r="L307" s="34">
        <v>12617</v>
      </c>
      <c r="M307" s="32">
        <v>1694.72</v>
      </c>
      <c r="N307" s="34">
        <v>51960</v>
      </c>
      <c r="O307" s="32">
        <v>6979.27</v>
      </c>
      <c r="P307" s="34">
        <v>45615</v>
      </c>
      <c r="Q307" s="32">
        <v>6127.01</v>
      </c>
      <c r="R307" s="34">
        <v>13249</v>
      </c>
      <c r="S307" s="32">
        <v>1779.61</v>
      </c>
      <c r="T307" s="34">
        <v>2483</v>
      </c>
      <c r="U307" s="32">
        <v>333.52</v>
      </c>
      <c r="V307" s="34">
        <v>5660</v>
      </c>
      <c r="W307" s="32">
        <v>760.25</v>
      </c>
      <c r="X307" s="34">
        <v>8520</v>
      </c>
      <c r="Y307" s="32">
        <v>1144.4100000000001</v>
      </c>
      <c r="Z307" s="34">
        <v>2337</v>
      </c>
      <c r="AA307" s="32">
        <v>313.91000000000003</v>
      </c>
      <c r="AB307" s="34">
        <v>25430</v>
      </c>
      <c r="AC307" s="32">
        <v>3415.76</v>
      </c>
      <c r="AD307" s="34">
        <v>44646</v>
      </c>
      <c r="AE307" s="32">
        <v>5996.85</v>
      </c>
      <c r="AF307" s="34">
        <v>35690</v>
      </c>
      <c r="AG307" s="32">
        <v>4793.88</v>
      </c>
    </row>
    <row r="308" spans="1:33" x14ac:dyDescent="0.2">
      <c r="A308" s="9">
        <v>98</v>
      </c>
      <c r="B308" s="10" t="s">
        <v>270</v>
      </c>
      <c r="C308" s="27">
        <v>0.32500000000000001</v>
      </c>
      <c r="D308" s="9" t="s">
        <v>464</v>
      </c>
      <c r="E308" s="8">
        <f t="shared" si="32"/>
        <v>0.12637999999999999</v>
      </c>
      <c r="F308" s="42">
        <f t="shared" si="29"/>
        <v>561856</v>
      </c>
      <c r="G308" s="43">
        <f t="shared" si="29"/>
        <v>71007.360000000015</v>
      </c>
      <c r="H308" s="13">
        <f t="shared" si="33"/>
        <v>9.3579999999999997E-2</v>
      </c>
      <c r="I308" s="82">
        <f t="shared" si="31"/>
        <v>52578.484479999999</v>
      </c>
      <c r="J308" s="34">
        <v>55701</v>
      </c>
      <c r="K308" s="32">
        <v>7039.49</v>
      </c>
      <c r="L308" s="34">
        <v>24254</v>
      </c>
      <c r="M308" s="32">
        <v>3065.22</v>
      </c>
      <c r="N308" s="34">
        <v>103496</v>
      </c>
      <c r="O308" s="32">
        <v>13079.82</v>
      </c>
      <c r="P308" s="34">
        <v>127370</v>
      </c>
      <c r="Q308" s="32">
        <v>16097.02</v>
      </c>
      <c r="R308" s="34">
        <v>33757</v>
      </c>
      <c r="S308" s="32">
        <v>4266.21</v>
      </c>
      <c r="T308" s="34">
        <v>4001</v>
      </c>
      <c r="U308" s="32">
        <v>505.65</v>
      </c>
      <c r="V308" s="34">
        <v>6413</v>
      </c>
      <c r="W308" s="32">
        <v>810.47</v>
      </c>
      <c r="X308" s="34">
        <v>4716</v>
      </c>
      <c r="Y308" s="32">
        <v>596.01</v>
      </c>
      <c r="Z308" s="34">
        <v>257</v>
      </c>
      <c r="AA308" s="32">
        <v>32.479999999999997</v>
      </c>
      <c r="AB308" s="34">
        <v>16321</v>
      </c>
      <c r="AC308" s="32">
        <v>2062.65</v>
      </c>
      <c r="AD308" s="34">
        <v>96500</v>
      </c>
      <c r="AE308" s="32">
        <v>12195.67</v>
      </c>
      <c r="AF308" s="34">
        <v>89070</v>
      </c>
      <c r="AG308" s="32">
        <v>11256.67</v>
      </c>
    </row>
    <row r="309" spans="1:33" x14ac:dyDescent="0.2">
      <c r="A309" s="9">
        <v>99</v>
      </c>
      <c r="B309" s="10" t="s">
        <v>271</v>
      </c>
      <c r="C309" s="27">
        <v>0.15</v>
      </c>
      <c r="D309" s="9" t="s">
        <v>467</v>
      </c>
      <c r="E309" s="8">
        <f t="shared" si="32"/>
        <v>0.13755999999999999</v>
      </c>
      <c r="F309" s="42">
        <f t="shared" si="29"/>
        <v>386748</v>
      </c>
      <c r="G309" s="43">
        <f t="shared" si="29"/>
        <v>53201.049999999996</v>
      </c>
      <c r="H309" s="13">
        <f t="shared" si="33"/>
        <v>0.10475999999999999</v>
      </c>
      <c r="I309" s="82">
        <f t="shared" si="31"/>
        <v>40515.720479999996</v>
      </c>
      <c r="J309" s="34">
        <v>52092</v>
      </c>
      <c r="K309" s="32">
        <v>7165.78</v>
      </c>
      <c r="L309" s="34">
        <v>14679</v>
      </c>
      <c r="M309" s="32">
        <v>2019.24</v>
      </c>
      <c r="N309" s="34">
        <v>30534</v>
      </c>
      <c r="O309" s="32">
        <v>4200.26</v>
      </c>
      <c r="P309" s="34">
        <v>38352</v>
      </c>
      <c r="Q309" s="32">
        <v>5275.7</v>
      </c>
      <c r="R309" s="34">
        <v>42042</v>
      </c>
      <c r="S309" s="32">
        <v>5783.3</v>
      </c>
      <c r="T309" s="34">
        <v>46659</v>
      </c>
      <c r="U309" s="32">
        <v>6418.41</v>
      </c>
      <c r="V309" s="34">
        <v>28770</v>
      </c>
      <c r="W309" s="32">
        <v>3957.6</v>
      </c>
      <c r="X309" s="34">
        <v>12441</v>
      </c>
      <c r="Y309" s="32">
        <v>1711.38</v>
      </c>
      <c r="Z309" s="34">
        <v>2955</v>
      </c>
      <c r="AA309" s="32">
        <v>406.49</v>
      </c>
      <c r="AB309" s="34">
        <v>24234</v>
      </c>
      <c r="AC309" s="32">
        <v>3333.63</v>
      </c>
      <c r="AD309" s="34">
        <v>48717</v>
      </c>
      <c r="AE309" s="32">
        <v>6701.51</v>
      </c>
      <c r="AF309" s="34">
        <v>45273</v>
      </c>
      <c r="AG309" s="32">
        <v>6227.75</v>
      </c>
    </row>
    <row r="310" spans="1:33" x14ac:dyDescent="0.2">
      <c r="A310" s="9">
        <v>100</v>
      </c>
      <c r="B310" s="10" t="s">
        <v>272</v>
      </c>
      <c r="C310" s="27">
        <v>0.63</v>
      </c>
      <c r="D310" s="9" t="s">
        <v>468</v>
      </c>
      <c r="E310" s="8">
        <f t="shared" si="32"/>
        <v>0.11978999999999999</v>
      </c>
      <c r="F310" s="42">
        <f t="shared" si="29"/>
        <v>2314684</v>
      </c>
      <c r="G310" s="43">
        <f t="shared" si="29"/>
        <v>277275.98</v>
      </c>
      <c r="H310" s="13">
        <f t="shared" si="33"/>
        <v>8.6989999999999984E-2</v>
      </c>
      <c r="I310" s="82">
        <f t="shared" si="31"/>
        <v>201354.36115999997</v>
      </c>
      <c r="J310" s="34">
        <v>263650</v>
      </c>
      <c r="K310" s="32">
        <v>31582.63</v>
      </c>
      <c r="L310" s="34">
        <v>102554</v>
      </c>
      <c r="M310" s="32">
        <v>12284.94</v>
      </c>
      <c r="N310" s="34">
        <v>121428</v>
      </c>
      <c r="O310" s="32">
        <v>14545.86</v>
      </c>
      <c r="P310" s="34">
        <v>290744</v>
      </c>
      <c r="Q310" s="32">
        <v>34828.22</v>
      </c>
      <c r="R310" s="34">
        <v>276814</v>
      </c>
      <c r="S310" s="32">
        <v>33159.550000000003</v>
      </c>
      <c r="T310" s="34">
        <v>292600</v>
      </c>
      <c r="U310" s="32">
        <v>35050.550000000003</v>
      </c>
      <c r="V310" s="34">
        <v>189502</v>
      </c>
      <c r="W310" s="32">
        <v>22700.44</v>
      </c>
      <c r="X310" s="34">
        <v>68150</v>
      </c>
      <c r="Y310" s="32">
        <v>8163.69</v>
      </c>
      <c r="Z310" s="34">
        <v>56906</v>
      </c>
      <c r="AA310" s="32">
        <v>6816.77</v>
      </c>
      <c r="AB310" s="34">
        <v>280562</v>
      </c>
      <c r="AC310" s="32">
        <v>33608.519999999997</v>
      </c>
      <c r="AD310" s="34">
        <v>182116</v>
      </c>
      <c r="AE310" s="32">
        <v>21815.68</v>
      </c>
      <c r="AF310" s="34">
        <v>189658</v>
      </c>
      <c r="AG310" s="32">
        <v>22719.13</v>
      </c>
    </row>
    <row r="311" spans="1:33" x14ac:dyDescent="0.2">
      <c r="A311" s="9">
        <v>101</v>
      </c>
      <c r="B311" s="10" t="s">
        <v>273</v>
      </c>
      <c r="C311" s="27">
        <v>0.03</v>
      </c>
      <c r="D311" s="9" t="s">
        <v>469</v>
      </c>
      <c r="E311" s="8">
        <f t="shared" si="32"/>
        <v>0.13855999999999999</v>
      </c>
      <c r="F311" s="42">
        <f t="shared" si="29"/>
        <v>52909</v>
      </c>
      <c r="G311" s="43">
        <f t="shared" si="29"/>
        <v>7331.0400000000009</v>
      </c>
      <c r="H311" s="13">
        <f t="shared" si="33"/>
        <v>0.10575999999999999</v>
      </c>
      <c r="I311" s="82">
        <f t="shared" si="31"/>
        <v>5595.6558399999994</v>
      </c>
      <c r="J311" s="34">
        <v>10123</v>
      </c>
      <c r="K311" s="32">
        <v>1402.64</v>
      </c>
      <c r="L311" s="34">
        <v>2708</v>
      </c>
      <c r="M311" s="32">
        <v>375.22</v>
      </c>
      <c r="N311" s="34">
        <v>7970</v>
      </c>
      <c r="O311" s="32">
        <v>1104.32</v>
      </c>
      <c r="P311" s="34">
        <v>5685</v>
      </c>
      <c r="Q311" s="32">
        <v>787.71</v>
      </c>
      <c r="R311" s="34">
        <v>2560</v>
      </c>
      <c r="S311" s="32">
        <v>354.71</v>
      </c>
      <c r="T311" s="34">
        <v>1359</v>
      </c>
      <c r="U311" s="32">
        <v>188.3</v>
      </c>
      <c r="V311" s="34">
        <v>1414</v>
      </c>
      <c r="W311" s="32">
        <v>195.92</v>
      </c>
      <c r="X311" s="34">
        <v>4032</v>
      </c>
      <c r="Y311" s="32">
        <v>558.66999999999996</v>
      </c>
      <c r="Z311" s="34">
        <v>1390</v>
      </c>
      <c r="AA311" s="32">
        <v>192.6</v>
      </c>
      <c r="AB311" s="34">
        <v>4999</v>
      </c>
      <c r="AC311" s="32">
        <v>692.66</v>
      </c>
      <c r="AD311" s="34">
        <v>6525</v>
      </c>
      <c r="AE311" s="32">
        <v>904.1</v>
      </c>
      <c r="AF311" s="34">
        <v>4144</v>
      </c>
      <c r="AG311" s="32">
        <v>574.19000000000005</v>
      </c>
    </row>
    <row r="312" spans="1:33" x14ac:dyDescent="0.2">
      <c r="A312" s="9">
        <v>102</v>
      </c>
      <c r="B312" s="10" t="s">
        <v>274</v>
      </c>
      <c r="C312" s="27">
        <v>0.11</v>
      </c>
      <c r="D312" s="9" t="s">
        <v>470</v>
      </c>
      <c r="E312" s="8">
        <f t="shared" si="32"/>
        <v>0.13755999999999999</v>
      </c>
      <c r="F312" s="42">
        <f t="shared" si="29"/>
        <v>206300</v>
      </c>
      <c r="G312" s="43">
        <f t="shared" si="29"/>
        <v>28378.630000000005</v>
      </c>
      <c r="H312" s="13">
        <f t="shared" si="33"/>
        <v>0.10475999999999999</v>
      </c>
      <c r="I312" s="82">
        <f t="shared" si="31"/>
        <v>21611.987999999998</v>
      </c>
      <c r="J312" s="34">
        <v>29717</v>
      </c>
      <c r="K312" s="32">
        <v>4087.87</v>
      </c>
      <c r="L312" s="34">
        <v>14552</v>
      </c>
      <c r="M312" s="32">
        <v>2001.77</v>
      </c>
      <c r="N312" s="34">
        <v>46976</v>
      </c>
      <c r="O312" s="32">
        <v>6462.02</v>
      </c>
      <c r="P312" s="34">
        <v>33087</v>
      </c>
      <c r="Q312" s="32">
        <v>4551.45</v>
      </c>
      <c r="R312" s="34">
        <v>11056</v>
      </c>
      <c r="S312" s="32">
        <v>1520.86</v>
      </c>
      <c r="T312" s="34">
        <v>5596</v>
      </c>
      <c r="U312" s="32">
        <v>769.79</v>
      </c>
      <c r="V312" s="34">
        <v>9474</v>
      </c>
      <c r="W312" s="32">
        <v>1303.24</v>
      </c>
      <c r="X312" s="34">
        <v>18177</v>
      </c>
      <c r="Y312" s="32">
        <v>2500.4299999999998</v>
      </c>
      <c r="Z312" s="34">
        <v>8711</v>
      </c>
      <c r="AA312" s="32">
        <v>1198.29</v>
      </c>
      <c r="AB312" s="34">
        <v>28954</v>
      </c>
      <c r="AC312" s="32">
        <v>3982.91</v>
      </c>
      <c r="AD312" s="34">
        <v>0</v>
      </c>
      <c r="AE312" s="32">
        <v>0</v>
      </c>
      <c r="AF312" s="34">
        <v>0</v>
      </c>
      <c r="AG312" s="32">
        <v>0</v>
      </c>
    </row>
    <row r="313" spans="1:33" x14ac:dyDescent="0.2">
      <c r="A313" s="9">
        <v>103</v>
      </c>
      <c r="B313" s="10" t="s">
        <v>275</v>
      </c>
      <c r="C313" s="27">
        <v>0.13</v>
      </c>
      <c r="D313" s="9" t="s">
        <v>471</v>
      </c>
      <c r="E313" s="8">
        <f t="shared" si="32"/>
        <v>0.13755999999999999</v>
      </c>
      <c r="F313" s="42">
        <f t="shared" si="29"/>
        <v>442804</v>
      </c>
      <c r="G313" s="43">
        <f t="shared" si="29"/>
        <v>60912.12</v>
      </c>
      <c r="H313" s="13">
        <f t="shared" si="33"/>
        <v>0.10475999999999999</v>
      </c>
      <c r="I313" s="82">
        <f t="shared" si="31"/>
        <v>46388.147039999996</v>
      </c>
      <c r="J313" s="34">
        <v>65463</v>
      </c>
      <c r="K313" s="32">
        <v>9005.09</v>
      </c>
      <c r="L313" s="34">
        <v>5668</v>
      </c>
      <c r="M313" s="32">
        <v>779.69</v>
      </c>
      <c r="N313" s="34">
        <v>41730</v>
      </c>
      <c r="O313" s="32">
        <v>5740.38</v>
      </c>
      <c r="P313" s="34">
        <v>83264</v>
      </c>
      <c r="Q313" s="32">
        <v>11453.8</v>
      </c>
      <c r="R313" s="34">
        <v>35991</v>
      </c>
      <c r="S313" s="32">
        <v>4950.92</v>
      </c>
      <c r="T313" s="34">
        <v>49649</v>
      </c>
      <c r="U313" s="32">
        <v>6829.72</v>
      </c>
      <c r="V313" s="34">
        <v>13290</v>
      </c>
      <c r="W313" s="32">
        <v>1828.17</v>
      </c>
      <c r="X313" s="34">
        <v>4934</v>
      </c>
      <c r="Y313" s="32">
        <v>678.72</v>
      </c>
      <c r="Z313" s="34">
        <v>3829</v>
      </c>
      <c r="AA313" s="32">
        <v>526.72</v>
      </c>
      <c r="AB313" s="34">
        <v>24687</v>
      </c>
      <c r="AC313" s="32">
        <v>3395.94</v>
      </c>
      <c r="AD313" s="34">
        <v>70818</v>
      </c>
      <c r="AE313" s="32">
        <v>9741.7199999999993</v>
      </c>
      <c r="AF313" s="34">
        <v>43481</v>
      </c>
      <c r="AG313" s="32">
        <v>5981.25</v>
      </c>
    </row>
    <row r="314" spans="1:33" x14ac:dyDescent="0.2">
      <c r="A314" s="9">
        <v>104</v>
      </c>
      <c r="B314" s="10" t="s">
        <v>604</v>
      </c>
      <c r="C314" s="27">
        <v>0.48</v>
      </c>
      <c r="D314" s="9" t="s">
        <v>617</v>
      </c>
      <c r="E314" s="8">
        <f t="shared" si="32"/>
        <v>0.12136</v>
      </c>
      <c r="F314" s="42">
        <f t="shared" si="29"/>
        <v>441664</v>
      </c>
      <c r="G314" s="43">
        <f t="shared" si="29"/>
        <v>53600.35</v>
      </c>
      <c r="H314" s="13">
        <f t="shared" si="33"/>
        <v>8.856E-2</v>
      </c>
      <c r="I314" s="82">
        <f t="shared" si="31"/>
        <v>39113.76384</v>
      </c>
      <c r="J314" s="34">
        <v>0</v>
      </c>
      <c r="K314" s="32">
        <v>0</v>
      </c>
      <c r="L314" s="34">
        <v>0</v>
      </c>
      <c r="M314" s="32">
        <v>0</v>
      </c>
      <c r="N314" s="34">
        <v>0</v>
      </c>
      <c r="O314" s="32">
        <v>0</v>
      </c>
      <c r="P314" s="34">
        <v>0</v>
      </c>
      <c r="Q314" s="32">
        <v>0</v>
      </c>
      <c r="R314" s="34">
        <v>0</v>
      </c>
      <c r="S314" s="32">
        <v>0</v>
      </c>
      <c r="T314" s="34">
        <v>0</v>
      </c>
      <c r="U314" s="32">
        <v>0</v>
      </c>
      <c r="V314" s="34">
        <v>0</v>
      </c>
      <c r="W314" s="32">
        <v>0</v>
      </c>
      <c r="X314" s="34">
        <v>0</v>
      </c>
      <c r="Y314" s="32">
        <v>0</v>
      </c>
      <c r="Z314" s="34">
        <v>0</v>
      </c>
      <c r="AA314" s="32">
        <v>0</v>
      </c>
      <c r="AB314" s="34">
        <v>66416</v>
      </c>
      <c r="AC314" s="32">
        <v>8060.25</v>
      </c>
      <c r="AD314" s="34">
        <v>229953</v>
      </c>
      <c r="AE314" s="32">
        <v>27907.1</v>
      </c>
      <c r="AF314" s="34">
        <v>145295</v>
      </c>
      <c r="AG314" s="32">
        <v>17633</v>
      </c>
    </row>
    <row r="315" spans="1:33" x14ac:dyDescent="0.2">
      <c r="A315" s="9">
        <v>105</v>
      </c>
      <c r="B315" s="10" t="s">
        <v>276</v>
      </c>
      <c r="C315" s="27">
        <v>0.5</v>
      </c>
      <c r="D315" s="9" t="s">
        <v>472</v>
      </c>
      <c r="E315" s="8">
        <f t="shared" si="32"/>
        <v>0.12136</v>
      </c>
      <c r="F315" s="42">
        <f t="shared" si="29"/>
        <v>1908431</v>
      </c>
      <c r="G315" s="43">
        <f t="shared" si="29"/>
        <v>231607.16999999998</v>
      </c>
      <c r="H315" s="13">
        <f t="shared" si="33"/>
        <v>8.856E-2</v>
      </c>
      <c r="I315" s="82">
        <f t="shared" si="31"/>
        <v>169010.64936000001</v>
      </c>
      <c r="J315" s="34">
        <v>259102</v>
      </c>
      <c r="K315" s="32">
        <v>31444.62</v>
      </c>
      <c r="L315" s="34">
        <v>55160</v>
      </c>
      <c r="M315" s="32">
        <v>6694.22</v>
      </c>
      <c r="N315" s="34">
        <v>168088</v>
      </c>
      <c r="O315" s="32">
        <v>20399.16</v>
      </c>
      <c r="P315" s="34">
        <v>275086</v>
      </c>
      <c r="Q315" s="32">
        <v>33384.44</v>
      </c>
      <c r="R315" s="34">
        <v>204722</v>
      </c>
      <c r="S315" s="32">
        <v>24845.06</v>
      </c>
      <c r="T315" s="34">
        <v>221183</v>
      </c>
      <c r="U315" s="32">
        <v>26842.77</v>
      </c>
      <c r="V315" s="34">
        <v>79223</v>
      </c>
      <c r="W315" s="32">
        <v>9614.5</v>
      </c>
      <c r="X315" s="34">
        <v>44113</v>
      </c>
      <c r="Y315" s="32">
        <v>5353.55</v>
      </c>
      <c r="Z315" s="34">
        <v>40297</v>
      </c>
      <c r="AA315" s="32">
        <v>4890.4399999999996</v>
      </c>
      <c r="AB315" s="34">
        <v>126054</v>
      </c>
      <c r="AC315" s="32">
        <v>15297.91</v>
      </c>
      <c r="AD315" s="34">
        <v>251988</v>
      </c>
      <c r="AE315" s="32">
        <v>30581.26</v>
      </c>
      <c r="AF315" s="34">
        <v>183415</v>
      </c>
      <c r="AG315" s="32">
        <v>22259.24</v>
      </c>
    </row>
    <row r="316" spans="1:33" x14ac:dyDescent="0.2">
      <c r="A316" s="9">
        <v>106</v>
      </c>
      <c r="B316" s="10" t="s">
        <v>277</v>
      </c>
      <c r="C316" s="27">
        <v>0.35</v>
      </c>
      <c r="D316" s="9" t="s">
        <v>473</v>
      </c>
      <c r="E316" s="8">
        <f t="shared" si="32"/>
        <v>0.12637999999999999</v>
      </c>
      <c r="F316" s="42">
        <f t="shared" si="29"/>
        <v>939516</v>
      </c>
      <c r="G316" s="43">
        <f t="shared" si="29"/>
        <v>118736.02000000002</v>
      </c>
      <c r="H316" s="13">
        <f t="shared" si="33"/>
        <v>9.3579999999999997E-2</v>
      </c>
      <c r="I316" s="82">
        <f t="shared" si="31"/>
        <v>87919.907279999999</v>
      </c>
      <c r="J316" s="34">
        <v>144528</v>
      </c>
      <c r="K316" s="32">
        <v>18265.45</v>
      </c>
      <c r="L316" s="34">
        <v>34749</v>
      </c>
      <c r="M316" s="32">
        <v>4391.58</v>
      </c>
      <c r="N316" s="34">
        <v>75634</v>
      </c>
      <c r="O316" s="32">
        <v>9558.6200000000008</v>
      </c>
      <c r="P316" s="34">
        <v>153884</v>
      </c>
      <c r="Q316" s="32">
        <v>19447.86</v>
      </c>
      <c r="R316" s="34">
        <v>87002</v>
      </c>
      <c r="S316" s="32">
        <v>10995.31</v>
      </c>
      <c r="T316" s="34">
        <v>104261</v>
      </c>
      <c r="U316" s="32">
        <v>13176.51</v>
      </c>
      <c r="V316" s="34">
        <v>36588</v>
      </c>
      <c r="W316" s="32">
        <v>4623.99</v>
      </c>
      <c r="X316" s="34">
        <v>24084</v>
      </c>
      <c r="Y316" s="32">
        <v>3043.74</v>
      </c>
      <c r="Z316" s="34">
        <v>20800</v>
      </c>
      <c r="AA316" s="32">
        <v>2628.7</v>
      </c>
      <c r="AB316" s="34">
        <v>51275</v>
      </c>
      <c r="AC316" s="32">
        <v>6480.13</v>
      </c>
      <c r="AD316" s="34">
        <v>127864</v>
      </c>
      <c r="AE316" s="32">
        <v>16159.45</v>
      </c>
      <c r="AF316" s="34">
        <v>78847</v>
      </c>
      <c r="AG316" s="32">
        <v>9964.68</v>
      </c>
    </row>
    <row r="317" spans="1:33" x14ac:dyDescent="0.2">
      <c r="A317" s="9">
        <v>107</v>
      </c>
      <c r="B317" s="10" t="s">
        <v>278</v>
      </c>
      <c r="C317" s="27">
        <v>0.39500000000000002</v>
      </c>
      <c r="D317" s="9" t="s">
        <v>473</v>
      </c>
      <c r="E317" s="8">
        <f t="shared" si="32"/>
        <v>0.12637999999999999</v>
      </c>
      <c r="F317" s="42">
        <f t="shared" si="29"/>
        <v>863267</v>
      </c>
      <c r="G317" s="43">
        <f t="shared" si="29"/>
        <v>109099.69</v>
      </c>
      <c r="H317" s="13">
        <f t="shared" si="33"/>
        <v>9.3579999999999997E-2</v>
      </c>
      <c r="I317" s="82">
        <f t="shared" si="31"/>
        <v>80784.525859999994</v>
      </c>
      <c r="J317" s="34">
        <v>7815</v>
      </c>
      <c r="K317" s="32">
        <v>987.66</v>
      </c>
      <c r="L317" s="34">
        <v>19530</v>
      </c>
      <c r="M317" s="32">
        <v>2468.1999999999998</v>
      </c>
      <c r="N317" s="34">
        <v>77064</v>
      </c>
      <c r="O317" s="32">
        <v>9739.35</v>
      </c>
      <c r="P317" s="34">
        <v>191595</v>
      </c>
      <c r="Q317" s="32">
        <v>24213.78</v>
      </c>
      <c r="R317" s="34">
        <v>96615</v>
      </c>
      <c r="S317" s="32">
        <v>12210.2</v>
      </c>
      <c r="T317" s="34">
        <v>115305</v>
      </c>
      <c r="U317" s="32">
        <v>14572.25</v>
      </c>
      <c r="V317" s="34">
        <v>37738</v>
      </c>
      <c r="W317" s="32">
        <v>4769.33</v>
      </c>
      <c r="X317" s="34">
        <v>14243</v>
      </c>
      <c r="Y317" s="32">
        <v>1800.03</v>
      </c>
      <c r="Z317" s="34">
        <v>14102</v>
      </c>
      <c r="AA317" s="32">
        <v>1782.21</v>
      </c>
      <c r="AB317" s="34">
        <v>55550</v>
      </c>
      <c r="AC317" s="32">
        <v>7020.41</v>
      </c>
      <c r="AD317" s="34">
        <v>148136</v>
      </c>
      <c r="AE317" s="32">
        <v>18721.43</v>
      </c>
      <c r="AF317" s="34">
        <v>85574</v>
      </c>
      <c r="AG317" s="32">
        <v>10814.84</v>
      </c>
    </row>
    <row r="318" spans="1:33" x14ac:dyDescent="0.2">
      <c r="A318" s="9">
        <v>108</v>
      </c>
      <c r="B318" s="10" t="s">
        <v>279</v>
      </c>
      <c r="C318" s="27">
        <v>0.15</v>
      </c>
      <c r="D318" s="9" t="s">
        <v>525</v>
      </c>
      <c r="E318" s="8">
        <f t="shared" si="32"/>
        <v>0.13769000000000001</v>
      </c>
      <c r="F318" s="42">
        <f t="shared" si="29"/>
        <v>300000</v>
      </c>
      <c r="G318" s="43">
        <f t="shared" si="29"/>
        <v>41307.740000000005</v>
      </c>
      <c r="H318" s="13">
        <f t="shared" si="33"/>
        <v>0.10489000000000001</v>
      </c>
      <c r="I318" s="82">
        <f t="shared" si="31"/>
        <v>31467.000000000004</v>
      </c>
      <c r="J318" s="34">
        <v>38725</v>
      </c>
      <c r="K318" s="32">
        <v>5365.74</v>
      </c>
      <c r="L318" s="34">
        <v>2282</v>
      </c>
      <c r="M318" s="32">
        <v>314.93</v>
      </c>
      <c r="N318" s="34">
        <v>44328</v>
      </c>
      <c r="O318" s="32">
        <v>6097.76</v>
      </c>
      <c r="P318" s="34">
        <v>67500</v>
      </c>
      <c r="Q318" s="32">
        <v>9285.2999999999993</v>
      </c>
      <c r="R318" s="34">
        <v>19730</v>
      </c>
      <c r="S318" s="32">
        <v>2714.06</v>
      </c>
      <c r="T318" s="34">
        <v>24597</v>
      </c>
      <c r="U318" s="32">
        <v>3383.56</v>
      </c>
      <c r="V318" s="34">
        <v>2564</v>
      </c>
      <c r="W318" s="32">
        <v>352.7</v>
      </c>
      <c r="X318" s="34">
        <v>1593</v>
      </c>
      <c r="Y318" s="32">
        <v>219.13</v>
      </c>
      <c r="Z318" s="34">
        <v>5579</v>
      </c>
      <c r="AA318" s="32">
        <v>767.45</v>
      </c>
      <c r="AB318" s="34">
        <v>17362</v>
      </c>
      <c r="AC318" s="32">
        <v>2388.3200000000002</v>
      </c>
      <c r="AD318" s="34">
        <v>57962</v>
      </c>
      <c r="AE318" s="32">
        <v>7973.25</v>
      </c>
      <c r="AF318" s="34">
        <v>17778</v>
      </c>
      <c r="AG318" s="32">
        <v>2445.54</v>
      </c>
    </row>
    <row r="319" spans="1:33" x14ac:dyDescent="0.2">
      <c r="A319" s="9">
        <v>109</v>
      </c>
      <c r="B319" s="10" t="s">
        <v>280</v>
      </c>
      <c r="C319" s="27">
        <v>4.4999999999999998E-2</v>
      </c>
      <c r="D319" s="9" t="s">
        <v>474</v>
      </c>
      <c r="E319" s="8">
        <f t="shared" si="32"/>
        <v>0.13855999999999999</v>
      </c>
      <c r="F319" s="42">
        <f t="shared" si="29"/>
        <v>107899</v>
      </c>
      <c r="G319" s="43">
        <f t="shared" si="29"/>
        <v>14950.490000000003</v>
      </c>
      <c r="H319" s="13">
        <f t="shared" si="33"/>
        <v>0.10575999999999999</v>
      </c>
      <c r="I319" s="82">
        <f t="shared" si="31"/>
        <v>11411.398239999999</v>
      </c>
      <c r="J319" s="34">
        <v>19473</v>
      </c>
      <c r="K319" s="32">
        <v>2698.18</v>
      </c>
      <c r="L319" s="34">
        <v>126</v>
      </c>
      <c r="M319" s="32">
        <v>17.46</v>
      </c>
      <c r="N319" s="34">
        <v>10062</v>
      </c>
      <c r="O319" s="32">
        <v>1394.19</v>
      </c>
      <c r="P319" s="34">
        <v>22038</v>
      </c>
      <c r="Q319" s="32">
        <v>3053.59</v>
      </c>
      <c r="R319" s="34">
        <v>9483</v>
      </c>
      <c r="S319" s="32">
        <v>1313.96</v>
      </c>
      <c r="T319" s="34">
        <v>10569</v>
      </c>
      <c r="U319" s="32">
        <v>1464.44</v>
      </c>
      <c r="V319" s="34">
        <v>722</v>
      </c>
      <c r="W319" s="32">
        <v>100.04</v>
      </c>
      <c r="X319" s="34">
        <v>0</v>
      </c>
      <c r="Y319" s="32">
        <v>0</v>
      </c>
      <c r="Z319" s="34">
        <v>405</v>
      </c>
      <c r="AA319" s="32">
        <v>56.12</v>
      </c>
      <c r="AB319" s="34">
        <v>6106</v>
      </c>
      <c r="AC319" s="32">
        <v>846.05</v>
      </c>
      <c r="AD319" s="34">
        <v>19022</v>
      </c>
      <c r="AE319" s="32">
        <v>2635.69</v>
      </c>
      <c r="AF319" s="34">
        <v>9893</v>
      </c>
      <c r="AG319" s="32">
        <v>1370.77</v>
      </c>
    </row>
    <row r="320" spans="1:33" x14ac:dyDescent="0.2">
      <c r="A320" s="9">
        <v>110</v>
      </c>
      <c r="B320" s="10" t="s">
        <v>530</v>
      </c>
      <c r="C320" s="27">
        <v>0.05</v>
      </c>
      <c r="D320" s="9" t="s">
        <v>475</v>
      </c>
      <c r="E320" s="8">
        <f t="shared" si="32"/>
        <v>0.13855999999999999</v>
      </c>
      <c r="F320" s="42">
        <f t="shared" si="29"/>
        <v>65802</v>
      </c>
      <c r="G320" s="43">
        <f t="shared" si="29"/>
        <v>9117.5400000000009</v>
      </c>
      <c r="H320" s="13">
        <f t="shared" si="33"/>
        <v>0.10575999999999999</v>
      </c>
      <c r="I320" s="82">
        <f t="shared" si="31"/>
        <v>6959.2195199999996</v>
      </c>
      <c r="J320" s="34">
        <v>15471</v>
      </c>
      <c r="K320" s="32">
        <v>2143.66</v>
      </c>
      <c r="L320" s="34">
        <v>4883</v>
      </c>
      <c r="M320" s="32">
        <v>676.59</v>
      </c>
      <c r="N320" s="34">
        <v>11461</v>
      </c>
      <c r="O320" s="32">
        <v>1588.04</v>
      </c>
      <c r="P320" s="34">
        <v>8952</v>
      </c>
      <c r="Q320" s="32">
        <v>1240.3900000000001</v>
      </c>
      <c r="R320" s="34">
        <v>4189</v>
      </c>
      <c r="S320" s="32">
        <v>580.42999999999995</v>
      </c>
      <c r="T320" s="34">
        <v>1357</v>
      </c>
      <c r="U320" s="32">
        <v>188.03</v>
      </c>
      <c r="V320" s="34">
        <v>774</v>
      </c>
      <c r="W320" s="32">
        <v>107.25</v>
      </c>
      <c r="X320" s="34">
        <v>3739</v>
      </c>
      <c r="Y320" s="32">
        <v>518.08000000000004</v>
      </c>
      <c r="Z320" s="34">
        <v>941</v>
      </c>
      <c r="AA320" s="32">
        <v>130.38</v>
      </c>
      <c r="AB320" s="34">
        <v>2242</v>
      </c>
      <c r="AC320" s="32">
        <v>310.64999999999998</v>
      </c>
      <c r="AD320" s="34">
        <v>6098</v>
      </c>
      <c r="AE320" s="32">
        <v>844.94</v>
      </c>
      <c r="AF320" s="34">
        <v>5695</v>
      </c>
      <c r="AG320" s="32">
        <v>789.1</v>
      </c>
    </row>
    <row r="321" spans="1:33" x14ac:dyDescent="0.2">
      <c r="A321" s="9">
        <v>111</v>
      </c>
      <c r="B321" s="10" t="s">
        <v>281</v>
      </c>
      <c r="C321" s="27">
        <v>0.05</v>
      </c>
      <c r="D321" s="9" t="s">
        <v>476</v>
      </c>
      <c r="E321" s="8">
        <f t="shared" si="32"/>
        <v>0.13855999999999999</v>
      </c>
      <c r="F321" s="42">
        <f t="shared" si="29"/>
        <v>224266</v>
      </c>
      <c r="G321" s="43">
        <f t="shared" si="29"/>
        <v>31074.309999999998</v>
      </c>
      <c r="H321" s="13">
        <f t="shared" si="33"/>
        <v>0.10575999999999999</v>
      </c>
      <c r="I321" s="82">
        <f t="shared" si="31"/>
        <v>23718.372159999999</v>
      </c>
      <c r="J321" s="34">
        <v>29010</v>
      </c>
      <c r="K321" s="32">
        <v>4019.63</v>
      </c>
      <c r="L321" s="34">
        <v>17579</v>
      </c>
      <c r="M321" s="32">
        <v>2435.75</v>
      </c>
      <c r="N321" s="34">
        <v>28749</v>
      </c>
      <c r="O321" s="32">
        <v>3983.46</v>
      </c>
      <c r="P321" s="34">
        <v>24345</v>
      </c>
      <c r="Q321" s="32">
        <v>3373.24</v>
      </c>
      <c r="R321" s="34">
        <v>17582</v>
      </c>
      <c r="S321" s="32">
        <v>2436.16</v>
      </c>
      <c r="T321" s="34">
        <v>12931</v>
      </c>
      <c r="U321" s="32">
        <v>1791.72</v>
      </c>
      <c r="V321" s="34">
        <v>12121</v>
      </c>
      <c r="W321" s="32">
        <v>1679.49</v>
      </c>
      <c r="X321" s="34">
        <v>14254</v>
      </c>
      <c r="Y321" s="32">
        <v>1975.03</v>
      </c>
      <c r="Z321" s="34">
        <v>10197</v>
      </c>
      <c r="AA321" s="32">
        <v>1412.9</v>
      </c>
      <c r="AB321" s="34">
        <v>17405</v>
      </c>
      <c r="AC321" s="32">
        <v>2411.64</v>
      </c>
      <c r="AD321" s="34">
        <v>21649</v>
      </c>
      <c r="AE321" s="32">
        <v>2999.69</v>
      </c>
      <c r="AF321" s="34">
        <v>18444</v>
      </c>
      <c r="AG321" s="32">
        <v>2555.6</v>
      </c>
    </row>
    <row r="322" spans="1:33" x14ac:dyDescent="0.2">
      <c r="A322" s="9">
        <v>112</v>
      </c>
      <c r="B322" s="10" t="s">
        <v>282</v>
      </c>
      <c r="C322" s="27">
        <v>0.03</v>
      </c>
      <c r="D322" s="9" t="s">
        <v>477</v>
      </c>
      <c r="E322" s="8">
        <f t="shared" si="32"/>
        <v>0.13855999999999999</v>
      </c>
      <c r="F322" s="42">
        <f t="shared" si="29"/>
        <v>38518</v>
      </c>
      <c r="G322" s="43">
        <f t="shared" si="29"/>
        <v>5337.050000000002</v>
      </c>
      <c r="H322" s="13">
        <f t="shared" si="33"/>
        <v>0.10575999999999999</v>
      </c>
      <c r="I322" s="82">
        <f t="shared" si="31"/>
        <v>4073.6636799999997</v>
      </c>
      <c r="J322" s="34">
        <v>6941</v>
      </c>
      <c r="K322" s="32">
        <v>961.74</v>
      </c>
      <c r="L322" s="34">
        <v>3547</v>
      </c>
      <c r="M322" s="32">
        <v>491.47</v>
      </c>
      <c r="N322" s="34">
        <v>6306</v>
      </c>
      <c r="O322" s="32">
        <v>873.76</v>
      </c>
      <c r="P322" s="34">
        <v>3878</v>
      </c>
      <c r="Q322" s="32">
        <v>537.34</v>
      </c>
      <c r="R322" s="34">
        <v>2295</v>
      </c>
      <c r="S322" s="32">
        <v>318</v>
      </c>
      <c r="T322" s="34">
        <v>1569</v>
      </c>
      <c r="U322" s="32">
        <v>217.4</v>
      </c>
      <c r="V322" s="34">
        <v>1866</v>
      </c>
      <c r="W322" s="32">
        <v>258.55</v>
      </c>
      <c r="X322" s="34">
        <v>1398</v>
      </c>
      <c r="Y322" s="32">
        <v>193.71</v>
      </c>
      <c r="Z322" s="34">
        <v>1124</v>
      </c>
      <c r="AA322" s="32">
        <v>155.74</v>
      </c>
      <c r="AB322" s="34">
        <v>3584</v>
      </c>
      <c r="AC322" s="32">
        <v>496.6</v>
      </c>
      <c r="AD322" s="34">
        <v>3034</v>
      </c>
      <c r="AE322" s="32">
        <v>420.39</v>
      </c>
      <c r="AF322" s="34">
        <v>2976</v>
      </c>
      <c r="AG322" s="32">
        <v>412.35</v>
      </c>
    </row>
    <row r="323" spans="1:33" x14ac:dyDescent="0.2">
      <c r="A323" s="9">
        <v>113</v>
      </c>
      <c r="B323" s="10" t="s">
        <v>283</v>
      </c>
      <c r="C323" s="27">
        <v>0.09</v>
      </c>
      <c r="D323" s="9" t="s">
        <v>478</v>
      </c>
      <c r="E323" s="8">
        <f t="shared" si="32"/>
        <v>0.13755999999999999</v>
      </c>
      <c r="F323" s="42">
        <f t="shared" si="29"/>
        <v>399310</v>
      </c>
      <c r="G323" s="43">
        <f t="shared" si="29"/>
        <v>54929.079999999994</v>
      </c>
      <c r="H323" s="13">
        <f t="shared" si="33"/>
        <v>0.10475999999999999</v>
      </c>
      <c r="I323" s="82">
        <f t="shared" si="31"/>
        <v>41831.715599999996</v>
      </c>
      <c r="J323" s="34">
        <v>44705</v>
      </c>
      <c r="K323" s="32">
        <v>6149.62</v>
      </c>
      <c r="L323" s="34">
        <v>15196</v>
      </c>
      <c r="M323" s="32">
        <v>2090.36</v>
      </c>
      <c r="N323" s="34">
        <v>40507</v>
      </c>
      <c r="O323" s="32">
        <v>5572.14</v>
      </c>
      <c r="P323" s="34">
        <v>47191</v>
      </c>
      <c r="Q323" s="32">
        <v>6491.59</v>
      </c>
      <c r="R323" s="34">
        <v>43551</v>
      </c>
      <c r="S323" s="32">
        <v>5990.88</v>
      </c>
      <c r="T323" s="34">
        <v>44496</v>
      </c>
      <c r="U323" s="32">
        <v>6120.87</v>
      </c>
      <c r="V323" s="34">
        <v>22959</v>
      </c>
      <c r="W323" s="32">
        <v>3158.24</v>
      </c>
      <c r="X323" s="34">
        <v>5206</v>
      </c>
      <c r="Y323" s="32">
        <v>716.14</v>
      </c>
      <c r="Z323" s="34">
        <v>10986</v>
      </c>
      <c r="AA323" s="32">
        <v>1511.23</v>
      </c>
      <c r="AB323" s="34">
        <v>40474</v>
      </c>
      <c r="AC323" s="32">
        <v>5567.6</v>
      </c>
      <c r="AD323" s="34">
        <v>42932</v>
      </c>
      <c r="AE323" s="32">
        <v>5905.73</v>
      </c>
      <c r="AF323" s="34">
        <v>41107</v>
      </c>
      <c r="AG323" s="32">
        <v>5654.68</v>
      </c>
    </row>
    <row r="324" spans="1:33" x14ac:dyDescent="0.2">
      <c r="A324" s="9">
        <v>114</v>
      </c>
      <c r="B324" s="10" t="s">
        <v>284</v>
      </c>
      <c r="C324" s="27">
        <v>0.19500000000000001</v>
      </c>
      <c r="D324" s="9" t="s">
        <v>479</v>
      </c>
      <c r="E324" s="8">
        <f t="shared" si="32"/>
        <v>0.13431999999999999</v>
      </c>
      <c r="F324" s="42">
        <f t="shared" si="29"/>
        <v>672657</v>
      </c>
      <c r="G324" s="43">
        <f t="shared" si="29"/>
        <v>90351.28</v>
      </c>
      <c r="H324" s="13">
        <f t="shared" si="33"/>
        <v>0.10152</v>
      </c>
      <c r="I324" s="82">
        <f t="shared" si="31"/>
        <v>68288.138640000005</v>
      </c>
      <c r="J324" s="34">
        <v>75350</v>
      </c>
      <c r="K324" s="32">
        <v>10121.01</v>
      </c>
      <c r="L324" s="34">
        <v>23220</v>
      </c>
      <c r="M324" s="32">
        <v>3118.91</v>
      </c>
      <c r="N324" s="34">
        <v>39737</v>
      </c>
      <c r="O324" s="32">
        <v>5337.47</v>
      </c>
      <c r="P324" s="34">
        <v>71105</v>
      </c>
      <c r="Q324" s="32">
        <v>9550.82</v>
      </c>
      <c r="R324" s="34">
        <v>83264</v>
      </c>
      <c r="S324" s="32">
        <v>11184.02</v>
      </c>
      <c r="T324" s="34">
        <v>86137</v>
      </c>
      <c r="U324" s="32">
        <v>11569.92</v>
      </c>
      <c r="V324" s="34">
        <v>42787</v>
      </c>
      <c r="W324" s="32">
        <v>5747.15</v>
      </c>
      <c r="X324" s="34">
        <v>21590</v>
      </c>
      <c r="Y324" s="32">
        <v>2899.97</v>
      </c>
      <c r="Z324" s="34">
        <v>20066</v>
      </c>
      <c r="AA324" s="32">
        <v>2695.27</v>
      </c>
      <c r="AB324" s="34">
        <v>63383</v>
      </c>
      <c r="AC324" s="32">
        <v>8513.6</v>
      </c>
      <c r="AD324" s="34">
        <v>72533</v>
      </c>
      <c r="AE324" s="32">
        <v>9742.6299999999992</v>
      </c>
      <c r="AF324" s="34">
        <v>73485</v>
      </c>
      <c r="AG324" s="32">
        <v>9870.51</v>
      </c>
    </row>
    <row r="325" spans="1:33" x14ac:dyDescent="0.2">
      <c r="A325" s="9">
        <v>115</v>
      </c>
      <c r="B325" s="10" t="s">
        <v>313</v>
      </c>
      <c r="C325" s="27">
        <v>7.0000000000000007E-2</v>
      </c>
      <c r="D325" s="9" t="s">
        <v>480</v>
      </c>
      <c r="E325" s="8">
        <f t="shared" si="32"/>
        <v>0.13855999999999999</v>
      </c>
      <c r="F325" s="42">
        <f t="shared" si="29"/>
        <v>212807</v>
      </c>
      <c r="G325" s="43">
        <f t="shared" si="29"/>
        <v>29486.53</v>
      </c>
      <c r="H325" s="13">
        <f t="shared" si="33"/>
        <v>0.10575999999999999</v>
      </c>
      <c r="I325" s="82">
        <f t="shared" si="31"/>
        <v>22506.46832</v>
      </c>
      <c r="J325" s="34">
        <v>24082</v>
      </c>
      <c r="K325" s="32">
        <v>3336.8</v>
      </c>
      <c r="L325" s="34">
        <v>7653</v>
      </c>
      <c r="M325" s="32">
        <v>1060.4000000000001</v>
      </c>
      <c r="N325" s="34">
        <v>23585</v>
      </c>
      <c r="O325" s="32">
        <v>3267.94</v>
      </c>
      <c r="P325" s="34">
        <v>26851</v>
      </c>
      <c r="Q325" s="32">
        <v>3720.47</v>
      </c>
      <c r="R325" s="34">
        <v>18044</v>
      </c>
      <c r="S325" s="32">
        <v>2500.1799999999998</v>
      </c>
      <c r="T325" s="34">
        <v>16817</v>
      </c>
      <c r="U325" s="32">
        <v>2330.16</v>
      </c>
      <c r="V325" s="34">
        <v>9232</v>
      </c>
      <c r="W325" s="32">
        <v>1279.19</v>
      </c>
      <c r="X325" s="34">
        <v>6384</v>
      </c>
      <c r="Y325" s="32">
        <v>884.57</v>
      </c>
      <c r="Z325" s="34">
        <v>7053</v>
      </c>
      <c r="AA325" s="32">
        <v>977.26</v>
      </c>
      <c r="AB325" s="34">
        <v>26297</v>
      </c>
      <c r="AC325" s="32">
        <v>3643.71</v>
      </c>
      <c r="AD325" s="34">
        <v>28236</v>
      </c>
      <c r="AE325" s="32">
        <v>3912.38</v>
      </c>
      <c r="AF325" s="34">
        <v>18573</v>
      </c>
      <c r="AG325" s="32">
        <v>2573.4699999999998</v>
      </c>
    </row>
    <row r="326" spans="1:33" x14ac:dyDescent="0.2">
      <c r="A326" s="9">
        <v>116</v>
      </c>
      <c r="B326" s="10" t="s">
        <v>586</v>
      </c>
      <c r="C326" s="27">
        <v>0.02</v>
      </c>
      <c r="D326" s="9" t="s">
        <v>541</v>
      </c>
      <c r="E326" s="8">
        <f t="shared" si="32"/>
        <v>0.13855999999999999</v>
      </c>
      <c r="F326" s="42">
        <f t="shared" si="29"/>
        <v>10660</v>
      </c>
      <c r="G326" s="43">
        <f t="shared" si="29"/>
        <v>1477.04</v>
      </c>
      <c r="H326" s="13">
        <f t="shared" si="33"/>
        <v>0.10575999999999999</v>
      </c>
      <c r="I326" s="82">
        <f t="shared" si="31"/>
        <v>1127.4015999999999</v>
      </c>
      <c r="J326" s="34">
        <v>0</v>
      </c>
      <c r="K326" s="32">
        <v>0</v>
      </c>
      <c r="L326" s="34">
        <v>0</v>
      </c>
      <c r="M326" s="32">
        <v>0</v>
      </c>
      <c r="N326" s="34">
        <v>1435</v>
      </c>
      <c r="O326" s="32">
        <v>198.83</v>
      </c>
      <c r="P326" s="34">
        <v>1895</v>
      </c>
      <c r="Q326" s="32">
        <v>262.57</v>
      </c>
      <c r="R326" s="34">
        <v>1038</v>
      </c>
      <c r="S326" s="32">
        <v>143.83000000000001</v>
      </c>
      <c r="T326" s="34">
        <v>709</v>
      </c>
      <c r="U326" s="32">
        <v>98.24</v>
      </c>
      <c r="V326" s="34">
        <v>749</v>
      </c>
      <c r="W326" s="32">
        <v>103.78</v>
      </c>
      <c r="X326" s="34">
        <v>428</v>
      </c>
      <c r="Y326" s="32">
        <v>59.3</v>
      </c>
      <c r="Z326" s="34">
        <v>430</v>
      </c>
      <c r="AA326" s="32">
        <v>59.58</v>
      </c>
      <c r="AB326" s="34">
        <v>1201</v>
      </c>
      <c r="AC326" s="32">
        <v>166.41</v>
      </c>
      <c r="AD326" s="34">
        <v>1358</v>
      </c>
      <c r="AE326" s="32">
        <v>188.16</v>
      </c>
      <c r="AF326" s="34">
        <v>1417</v>
      </c>
      <c r="AG326" s="32">
        <v>196.34</v>
      </c>
    </row>
    <row r="327" spans="1:33" x14ac:dyDescent="0.2">
      <c r="A327" s="9">
        <v>117</v>
      </c>
      <c r="B327" s="10" t="s">
        <v>285</v>
      </c>
      <c r="C327" s="27">
        <v>0.05</v>
      </c>
      <c r="D327" s="9" t="s">
        <v>481</v>
      </c>
      <c r="E327" s="8">
        <f t="shared" si="32"/>
        <v>0.13855999999999999</v>
      </c>
      <c r="F327" s="42">
        <f t="shared" si="29"/>
        <v>35426</v>
      </c>
      <c r="G327" s="43">
        <f t="shared" si="29"/>
        <v>4908.6200000000008</v>
      </c>
      <c r="H327" s="13">
        <f t="shared" si="33"/>
        <v>0.10575999999999999</v>
      </c>
      <c r="I327" s="82">
        <f t="shared" si="31"/>
        <v>3746.6537599999997</v>
      </c>
      <c r="J327" s="34">
        <v>0</v>
      </c>
      <c r="K327" s="32">
        <v>0</v>
      </c>
      <c r="L327" s="34">
        <v>4</v>
      </c>
      <c r="M327" s="32">
        <v>0.55000000000000004</v>
      </c>
      <c r="N327" s="34">
        <v>977</v>
      </c>
      <c r="O327" s="32">
        <v>135.37</v>
      </c>
      <c r="P327" s="34">
        <v>6877</v>
      </c>
      <c r="Q327" s="32">
        <v>952.88</v>
      </c>
      <c r="R327" s="34">
        <v>5002</v>
      </c>
      <c r="S327" s="32">
        <v>693.08</v>
      </c>
      <c r="T327" s="34">
        <v>2909</v>
      </c>
      <c r="U327" s="32">
        <v>403.07</v>
      </c>
      <c r="V327" s="34">
        <v>2207</v>
      </c>
      <c r="W327" s="32">
        <v>305.8</v>
      </c>
      <c r="X327" s="34">
        <v>145</v>
      </c>
      <c r="Y327" s="32">
        <v>20.09</v>
      </c>
      <c r="Z327" s="34">
        <v>281</v>
      </c>
      <c r="AA327" s="32">
        <v>38.94</v>
      </c>
      <c r="AB327" s="34">
        <v>5866</v>
      </c>
      <c r="AC327" s="32">
        <v>812.79</v>
      </c>
      <c r="AD327" s="34">
        <v>6539</v>
      </c>
      <c r="AE327" s="32">
        <v>906.04</v>
      </c>
      <c r="AF327" s="34">
        <v>4619</v>
      </c>
      <c r="AG327" s="32">
        <v>640.01</v>
      </c>
    </row>
    <row r="328" spans="1:33" x14ac:dyDescent="0.2">
      <c r="A328" s="9">
        <v>118</v>
      </c>
      <c r="B328" s="10" t="s">
        <v>286</v>
      </c>
      <c r="C328" s="27">
        <v>0.03</v>
      </c>
      <c r="D328" s="9" t="s">
        <v>482</v>
      </c>
      <c r="E328" s="8">
        <f t="shared" si="32"/>
        <v>0.13855999999999999</v>
      </c>
      <c r="F328" s="42">
        <f t="shared" si="29"/>
        <v>60862</v>
      </c>
      <c r="G328" s="43">
        <f t="shared" si="29"/>
        <v>8433.0500000000011</v>
      </c>
      <c r="H328" s="13">
        <f t="shared" si="33"/>
        <v>0.10575999999999999</v>
      </c>
      <c r="I328" s="82">
        <f t="shared" si="31"/>
        <v>6436.7651199999991</v>
      </c>
      <c r="J328" s="34">
        <v>8857</v>
      </c>
      <c r="K328" s="32">
        <v>1227.23</v>
      </c>
      <c r="L328" s="34">
        <v>1788</v>
      </c>
      <c r="M328" s="32">
        <v>247.75</v>
      </c>
      <c r="N328" s="34">
        <v>6634</v>
      </c>
      <c r="O328" s="32">
        <v>919.21</v>
      </c>
      <c r="P328" s="34">
        <v>9875</v>
      </c>
      <c r="Q328" s="32">
        <v>1368.28</v>
      </c>
      <c r="R328" s="34">
        <v>4516</v>
      </c>
      <c r="S328" s="32">
        <v>625.74</v>
      </c>
      <c r="T328" s="34">
        <v>4793</v>
      </c>
      <c r="U328" s="32">
        <v>664.12</v>
      </c>
      <c r="V328" s="34">
        <v>2171</v>
      </c>
      <c r="W328" s="32">
        <v>300.81</v>
      </c>
      <c r="X328" s="34">
        <v>1900</v>
      </c>
      <c r="Y328" s="32">
        <v>263.26</v>
      </c>
      <c r="Z328" s="34">
        <v>2234</v>
      </c>
      <c r="AA328" s="32">
        <v>309.54000000000002</v>
      </c>
      <c r="AB328" s="34">
        <v>5731</v>
      </c>
      <c r="AC328" s="32">
        <v>794.09</v>
      </c>
      <c r="AD328" s="34">
        <v>7389</v>
      </c>
      <c r="AE328" s="32">
        <v>1023.82</v>
      </c>
      <c r="AF328" s="34">
        <v>4974</v>
      </c>
      <c r="AG328" s="32">
        <v>689.2</v>
      </c>
    </row>
    <row r="329" spans="1:33" x14ac:dyDescent="0.2">
      <c r="A329" s="9">
        <v>119</v>
      </c>
      <c r="B329" s="10" t="s">
        <v>287</v>
      </c>
      <c r="C329" s="27">
        <v>1.2</v>
      </c>
      <c r="D329" s="9" t="s">
        <v>483</v>
      </c>
      <c r="E329" s="8">
        <f t="shared" si="32"/>
        <v>0.11566</v>
      </c>
      <c r="F329" s="42">
        <f t="shared" si="29"/>
        <v>5514787</v>
      </c>
      <c r="G329" s="43">
        <f t="shared" si="29"/>
        <v>637840.27</v>
      </c>
      <c r="H329" s="13">
        <f t="shared" si="33"/>
        <v>8.2859999999999989E-2</v>
      </c>
      <c r="I329" s="82">
        <f t="shared" si="31"/>
        <v>456955.25081999996</v>
      </c>
      <c r="J329" s="34">
        <v>380716</v>
      </c>
      <c r="K329" s="32">
        <v>44033.61</v>
      </c>
      <c r="L329" s="34">
        <v>152441</v>
      </c>
      <c r="M329" s="32">
        <v>17631.330000000002</v>
      </c>
      <c r="N329" s="34">
        <v>393399</v>
      </c>
      <c r="O329" s="32">
        <v>45500.53</v>
      </c>
      <c r="P329" s="34">
        <v>726771</v>
      </c>
      <c r="Q329" s="32">
        <v>84058.33</v>
      </c>
      <c r="R329" s="34">
        <v>746199</v>
      </c>
      <c r="S329" s="32">
        <v>86305.38</v>
      </c>
      <c r="T329" s="34">
        <v>684427</v>
      </c>
      <c r="U329" s="32">
        <v>79160.83</v>
      </c>
      <c r="V329" s="34">
        <v>499314</v>
      </c>
      <c r="W329" s="32">
        <v>57750.66</v>
      </c>
      <c r="X329" s="34">
        <v>306462</v>
      </c>
      <c r="Y329" s="32">
        <v>35445.39</v>
      </c>
      <c r="Z329" s="34">
        <v>236502</v>
      </c>
      <c r="AA329" s="32">
        <v>27353.82</v>
      </c>
      <c r="AB329" s="34">
        <v>571478</v>
      </c>
      <c r="AC329" s="32">
        <v>66097.149999999994</v>
      </c>
      <c r="AD329" s="34">
        <v>696344</v>
      </c>
      <c r="AE329" s="32">
        <v>80539.149999999994</v>
      </c>
      <c r="AF329" s="34">
        <v>120734</v>
      </c>
      <c r="AG329" s="32">
        <v>13964.09</v>
      </c>
    </row>
    <row r="330" spans="1:33" x14ac:dyDescent="0.2">
      <c r="A330" s="9">
        <v>120</v>
      </c>
      <c r="B330" s="10" t="s">
        <v>288</v>
      </c>
      <c r="C330" s="27">
        <v>1.72E-2</v>
      </c>
      <c r="D330" s="9" t="s">
        <v>484</v>
      </c>
      <c r="E330" s="8">
        <f t="shared" si="32"/>
        <v>0.13855999999999999</v>
      </c>
      <c r="F330" s="42">
        <f t="shared" si="29"/>
        <v>73398</v>
      </c>
      <c r="G330" s="43">
        <f t="shared" si="29"/>
        <v>10170.010000000002</v>
      </c>
      <c r="H330" s="13">
        <f t="shared" si="33"/>
        <v>0.10575999999999999</v>
      </c>
      <c r="I330" s="82">
        <f t="shared" si="31"/>
        <v>7762.5724799999998</v>
      </c>
      <c r="J330" s="34">
        <v>7129</v>
      </c>
      <c r="K330" s="32">
        <v>987.79</v>
      </c>
      <c r="L330" s="34">
        <v>2962</v>
      </c>
      <c r="M330" s="32">
        <v>410.41</v>
      </c>
      <c r="N330" s="34">
        <v>6659</v>
      </c>
      <c r="O330" s="32">
        <v>922.67</v>
      </c>
      <c r="P330" s="34">
        <v>9418</v>
      </c>
      <c r="Q330" s="32">
        <v>1304.96</v>
      </c>
      <c r="R330" s="34">
        <v>7455</v>
      </c>
      <c r="S330" s="32">
        <v>1032.96</v>
      </c>
      <c r="T330" s="34">
        <v>7042</v>
      </c>
      <c r="U330" s="32">
        <v>975.74</v>
      </c>
      <c r="V330" s="34">
        <v>4414</v>
      </c>
      <c r="W330" s="32">
        <v>611.6</v>
      </c>
      <c r="X330" s="34">
        <v>3778</v>
      </c>
      <c r="Y330" s="32">
        <v>523.48</v>
      </c>
      <c r="Z330" s="34">
        <v>3566</v>
      </c>
      <c r="AA330" s="32">
        <v>494.1</v>
      </c>
      <c r="AB330" s="34">
        <v>6147</v>
      </c>
      <c r="AC330" s="32">
        <v>851.73</v>
      </c>
      <c r="AD330" s="34">
        <v>8496</v>
      </c>
      <c r="AE330" s="32">
        <v>1177.21</v>
      </c>
      <c r="AF330" s="34">
        <v>6332</v>
      </c>
      <c r="AG330" s="32">
        <v>877.36</v>
      </c>
    </row>
    <row r="331" spans="1:33" x14ac:dyDescent="0.2">
      <c r="A331" s="9">
        <v>121</v>
      </c>
      <c r="B331" s="10" t="s">
        <v>289</v>
      </c>
      <c r="C331" s="27">
        <v>0.115</v>
      </c>
      <c r="D331" s="9" t="s">
        <v>485</v>
      </c>
      <c r="E331" s="8">
        <f t="shared" si="32"/>
        <v>0.13755999999999999</v>
      </c>
      <c r="F331" s="42">
        <f t="shared" si="29"/>
        <v>310000</v>
      </c>
      <c r="G331" s="43">
        <f t="shared" si="29"/>
        <v>42643.6</v>
      </c>
      <c r="H331" s="13">
        <f t="shared" si="33"/>
        <v>0.10475999999999999</v>
      </c>
      <c r="I331" s="82">
        <f t="shared" si="31"/>
        <v>32475.599999999999</v>
      </c>
      <c r="J331" s="34">
        <v>61541</v>
      </c>
      <c r="K331" s="32">
        <v>8465.58</v>
      </c>
      <c r="L331" s="34">
        <v>12192</v>
      </c>
      <c r="M331" s="32">
        <v>1677.13</v>
      </c>
      <c r="N331" s="34">
        <v>62995</v>
      </c>
      <c r="O331" s="32">
        <v>8665.59</v>
      </c>
      <c r="P331" s="34">
        <v>55349</v>
      </c>
      <c r="Q331" s="32">
        <v>7613.81</v>
      </c>
      <c r="R331" s="34">
        <v>17863</v>
      </c>
      <c r="S331" s="32">
        <v>2457.23</v>
      </c>
      <c r="T331" s="34">
        <v>3291</v>
      </c>
      <c r="U331" s="32">
        <v>452.71</v>
      </c>
      <c r="V331" s="34">
        <v>11739</v>
      </c>
      <c r="W331" s="32">
        <v>1614.82</v>
      </c>
      <c r="X331" s="34">
        <v>21592</v>
      </c>
      <c r="Y331" s="32">
        <v>2970.2</v>
      </c>
      <c r="Z331" s="34">
        <v>2671</v>
      </c>
      <c r="AA331" s="32">
        <v>367.42</v>
      </c>
      <c r="AB331" s="34">
        <v>30362</v>
      </c>
      <c r="AC331" s="32">
        <v>4176.6000000000004</v>
      </c>
      <c r="AD331" s="34">
        <v>30405</v>
      </c>
      <c r="AE331" s="32">
        <v>4182.51</v>
      </c>
      <c r="AF331" s="34">
        <v>0</v>
      </c>
      <c r="AG331" s="32">
        <v>0</v>
      </c>
    </row>
    <row r="332" spans="1:33" x14ac:dyDescent="0.2">
      <c r="A332" s="9">
        <v>122</v>
      </c>
      <c r="B332" s="10" t="s">
        <v>290</v>
      </c>
      <c r="C332" s="27">
        <v>0.09</v>
      </c>
      <c r="D332" s="9" t="s">
        <v>486</v>
      </c>
      <c r="E332" s="8">
        <f t="shared" si="32"/>
        <v>0.13755999999999999</v>
      </c>
      <c r="F332" s="42">
        <f t="shared" si="29"/>
        <v>204374</v>
      </c>
      <c r="G332" s="43">
        <f t="shared" si="29"/>
        <v>28113.7</v>
      </c>
      <c r="H332" s="13">
        <f t="shared" si="33"/>
        <v>0.10475999999999999</v>
      </c>
      <c r="I332" s="82">
        <f t="shared" si="31"/>
        <v>21410.220239999999</v>
      </c>
      <c r="J332" s="34">
        <v>17599</v>
      </c>
      <c r="K332" s="32">
        <v>2420.92</v>
      </c>
      <c r="L332" s="34">
        <v>3467</v>
      </c>
      <c r="M332" s="32">
        <v>476.92</v>
      </c>
      <c r="N332" s="34">
        <v>21189</v>
      </c>
      <c r="O332" s="32">
        <v>2914.76</v>
      </c>
      <c r="P332" s="34">
        <v>45915</v>
      </c>
      <c r="Q332" s="32">
        <v>6316.07</v>
      </c>
      <c r="R332" s="34">
        <v>20609</v>
      </c>
      <c r="S332" s="32">
        <v>2834.97</v>
      </c>
      <c r="T332" s="34">
        <v>13821</v>
      </c>
      <c r="U332" s="32">
        <v>1901.22</v>
      </c>
      <c r="V332" s="34">
        <v>5563</v>
      </c>
      <c r="W332" s="32">
        <v>765.25</v>
      </c>
      <c r="X332" s="34">
        <v>3574</v>
      </c>
      <c r="Y332" s="32">
        <v>491.64</v>
      </c>
      <c r="Z332" s="34">
        <v>2186</v>
      </c>
      <c r="AA332" s="32">
        <v>300.70999999999998</v>
      </c>
      <c r="AB332" s="34">
        <v>8910</v>
      </c>
      <c r="AC332" s="32">
        <v>1225.6600000000001</v>
      </c>
      <c r="AD332" s="34">
        <v>38292</v>
      </c>
      <c r="AE332" s="32">
        <v>5267.45</v>
      </c>
      <c r="AF332" s="34">
        <v>23249</v>
      </c>
      <c r="AG332" s="32">
        <v>3198.13</v>
      </c>
    </row>
    <row r="333" spans="1:33" x14ac:dyDescent="0.2">
      <c r="A333" s="9">
        <v>123</v>
      </c>
      <c r="B333" s="10" t="s">
        <v>291</v>
      </c>
      <c r="C333" s="27">
        <v>2.0500000000000001E-2</v>
      </c>
      <c r="D333" s="9" t="s">
        <v>487</v>
      </c>
      <c r="E333" s="8">
        <f t="shared" si="32"/>
        <v>0.13855999999999999</v>
      </c>
      <c r="F333" s="42">
        <f t="shared" si="29"/>
        <v>25223</v>
      </c>
      <c r="G333" s="43">
        <f t="shared" si="29"/>
        <v>3494.88</v>
      </c>
      <c r="H333" s="13">
        <f t="shared" si="33"/>
        <v>0.10575999999999999</v>
      </c>
      <c r="I333" s="82">
        <f t="shared" si="31"/>
        <v>2667.58448</v>
      </c>
      <c r="J333" s="34">
        <v>4866</v>
      </c>
      <c r="K333" s="32">
        <v>674.23</v>
      </c>
      <c r="L333" s="34">
        <v>2408</v>
      </c>
      <c r="M333" s="32">
        <v>333.65</v>
      </c>
      <c r="N333" s="34">
        <v>3638</v>
      </c>
      <c r="O333" s="32">
        <v>504.08</v>
      </c>
      <c r="P333" s="34">
        <v>2955</v>
      </c>
      <c r="Q333" s="32">
        <v>409.44</v>
      </c>
      <c r="R333" s="34">
        <v>1298</v>
      </c>
      <c r="S333" s="32">
        <v>179.85</v>
      </c>
      <c r="T333" s="34">
        <v>766</v>
      </c>
      <c r="U333" s="32">
        <v>106.14</v>
      </c>
      <c r="V333" s="34">
        <v>914</v>
      </c>
      <c r="W333" s="32">
        <v>126.64</v>
      </c>
      <c r="X333" s="34">
        <v>514</v>
      </c>
      <c r="Y333" s="32">
        <v>71.22</v>
      </c>
      <c r="Z333" s="34">
        <v>546</v>
      </c>
      <c r="AA333" s="32">
        <v>75.650000000000006</v>
      </c>
      <c r="AB333" s="34">
        <v>2059</v>
      </c>
      <c r="AC333" s="32">
        <v>285.3</v>
      </c>
      <c r="AD333" s="34">
        <v>2637</v>
      </c>
      <c r="AE333" s="32">
        <v>365.38</v>
      </c>
      <c r="AF333" s="34">
        <v>2622</v>
      </c>
      <c r="AG333" s="32">
        <v>363.3</v>
      </c>
    </row>
    <row r="334" spans="1:33" x14ac:dyDescent="0.2">
      <c r="A334" s="9">
        <v>124</v>
      </c>
      <c r="B334" s="10" t="s">
        <v>292</v>
      </c>
      <c r="C334" s="27">
        <v>0.08</v>
      </c>
      <c r="D334" s="9" t="s">
        <v>488</v>
      </c>
      <c r="E334" s="8">
        <f t="shared" si="32"/>
        <v>0.13855999999999999</v>
      </c>
      <c r="F334" s="42">
        <f t="shared" ref="F334:G357" si="34">SUM(J334,L334,N334,P334,R334,T334,V334,X334,Z334,AB334,AD334,AF334)</f>
        <v>376262</v>
      </c>
      <c r="G334" s="43">
        <f t="shared" si="34"/>
        <v>52134.86</v>
      </c>
      <c r="H334" s="13">
        <f t="shared" si="33"/>
        <v>0.10575999999999999</v>
      </c>
      <c r="I334" s="82">
        <f t="shared" si="31"/>
        <v>39793.469119999994</v>
      </c>
      <c r="J334" s="34">
        <v>47061</v>
      </c>
      <c r="K334" s="32">
        <v>6520.77</v>
      </c>
      <c r="L334" s="34">
        <v>15851</v>
      </c>
      <c r="M334" s="32">
        <v>2196.31</v>
      </c>
      <c r="N334" s="34">
        <v>39206</v>
      </c>
      <c r="O334" s="32">
        <v>5432.38</v>
      </c>
      <c r="P334" s="34">
        <v>47604</v>
      </c>
      <c r="Q334" s="32">
        <v>6596.01</v>
      </c>
      <c r="R334" s="34">
        <v>31646</v>
      </c>
      <c r="S334" s="32">
        <v>4384.87</v>
      </c>
      <c r="T334" s="34">
        <v>26431</v>
      </c>
      <c r="U334" s="32">
        <v>3662.28</v>
      </c>
      <c r="V334" s="34">
        <v>21663</v>
      </c>
      <c r="W334" s="32">
        <v>3001.63</v>
      </c>
      <c r="X334" s="34">
        <v>10088</v>
      </c>
      <c r="Y334" s="32">
        <v>1397.79</v>
      </c>
      <c r="Z334" s="34">
        <v>11946</v>
      </c>
      <c r="AA334" s="32">
        <v>1655.24</v>
      </c>
      <c r="AB334" s="34">
        <v>45910</v>
      </c>
      <c r="AC334" s="32">
        <v>6361.29</v>
      </c>
      <c r="AD334" s="34">
        <v>48335</v>
      </c>
      <c r="AE334" s="32">
        <v>6697.3</v>
      </c>
      <c r="AF334" s="34">
        <v>30521</v>
      </c>
      <c r="AG334" s="32">
        <v>4228.99</v>
      </c>
    </row>
    <row r="335" spans="1:33" x14ac:dyDescent="0.2">
      <c r="A335" s="9">
        <v>125</v>
      </c>
      <c r="B335" s="10" t="s">
        <v>293</v>
      </c>
      <c r="C335" s="27">
        <v>0.32</v>
      </c>
      <c r="D335" s="9" t="s">
        <v>489</v>
      </c>
      <c r="E335" s="8">
        <f t="shared" si="32"/>
        <v>0.12637999999999999</v>
      </c>
      <c r="F335" s="42">
        <f t="shared" si="34"/>
        <v>724460</v>
      </c>
      <c r="G335" s="43">
        <f t="shared" si="34"/>
        <v>91557.249999999985</v>
      </c>
      <c r="H335" s="13">
        <f t="shared" ref="H335:H357" si="35">E335-$C$361</f>
        <v>9.3579999999999997E-2</v>
      </c>
      <c r="I335" s="82">
        <f t="shared" si="31"/>
        <v>67794.966799999995</v>
      </c>
      <c r="J335" s="34">
        <v>88937</v>
      </c>
      <c r="K335" s="32">
        <v>11239.86</v>
      </c>
      <c r="L335" s="34">
        <v>11133</v>
      </c>
      <c r="M335" s="32">
        <v>1406.99</v>
      </c>
      <c r="N335" s="34">
        <v>73320</v>
      </c>
      <c r="O335" s="32">
        <v>9266.18</v>
      </c>
      <c r="P335" s="34">
        <v>152060</v>
      </c>
      <c r="Q335" s="32">
        <v>19217.34</v>
      </c>
      <c r="R335" s="34">
        <v>56674</v>
      </c>
      <c r="S335" s="32">
        <v>7162.46</v>
      </c>
      <c r="T335" s="34">
        <v>77476</v>
      </c>
      <c r="U335" s="32">
        <v>9791.42</v>
      </c>
      <c r="V335" s="34">
        <v>21460</v>
      </c>
      <c r="W335" s="32">
        <v>2712.11</v>
      </c>
      <c r="X335" s="34">
        <v>6707</v>
      </c>
      <c r="Y335" s="32">
        <v>847.63</v>
      </c>
      <c r="Z335" s="34">
        <v>6890</v>
      </c>
      <c r="AA335" s="32">
        <v>870.76</v>
      </c>
      <c r="AB335" s="34">
        <v>35438</v>
      </c>
      <c r="AC335" s="32">
        <v>4478.6499999999996</v>
      </c>
      <c r="AD335" s="34">
        <v>128528</v>
      </c>
      <c r="AE335" s="32">
        <v>16243.37</v>
      </c>
      <c r="AF335" s="34">
        <v>65837</v>
      </c>
      <c r="AG335" s="32">
        <v>8320.48</v>
      </c>
    </row>
    <row r="336" spans="1:33" x14ac:dyDescent="0.2">
      <c r="A336" s="9">
        <v>126</v>
      </c>
      <c r="B336" s="10" t="s">
        <v>294</v>
      </c>
      <c r="C336" s="27">
        <v>0.1</v>
      </c>
      <c r="D336" s="9" t="s">
        <v>490</v>
      </c>
      <c r="E336" s="8">
        <f t="shared" si="32"/>
        <v>0.13755999999999999</v>
      </c>
      <c r="F336" s="42">
        <f t="shared" si="34"/>
        <v>366944</v>
      </c>
      <c r="G336" s="43">
        <f t="shared" si="34"/>
        <v>50476.83</v>
      </c>
      <c r="H336" s="13">
        <f t="shared" si="35"/>
        <v>0.10475999999999999</v>
      </c>
      <c r="I336" s="82">
        <f t="shared" si="31"/>
        <v>38441.053439999996</v>
      </c>
      <c r="J336" s="34">
        <v>40977</v>
      </c>
      <c r="K336" s="32">
        <v>5636.8</v>
      </c>
      <c r="L336" s="34">
        <v>15854</v>
      </c>
      <c r="M336" s="32">
        <v>2180.88</v>
      </c>
      <c r="N336" s="34">
        <v>29307</v>
      </c>
      <c r="O336" s="32">
        <v>4031.47</v>
      </c>
      <c r="P336" s="34">
        <v>39686</v>
      </c>
      <c r="Q336" s="32">
        <v>5459.21</v>
      </c>
      <c r="R336" s="34">
        <v>36011</v>
      </c>
      <c r="S336" s="32">
        <v>4953.67</v>
      </c>
      <c r="T336" s="34">
        <v>34201</v>
      </c>
      <c r="U336" s="32">
        <v>4704.6899999999996</v>
      </c>
      <c r="V336" s="34">
        <v>25485</v>
      </c>
      <c r="W336" s="32">
        <v>3505.72</v>
      </c>
      <c r="X336" s="34">
        <v>15570</v>
      </c>
      <c r="Y336" s="32">
        <v>2141.81</v>
      </c>
      <c r="Z336" s="34">
        <v>16638</v>
      </c>
      <c r="AA336" s="32">
        <v>2288.7199999999998</v>
      </c>
      <c r="AB336" s="34">
        <v>34636</v>
      </c>
      <c r="AC336" s="32">
        <v>4764.53</v>
      </c>
      <c r="AD336" s="34">
        <v>38303</v>
      </c>
      <c r="AE336" s="32">
        <v>5268.96</v>
      </c>
      <c r="AF336" s="34">
        <v>40276</v>
      </c>
      <c r="AG336" s="32">
        <v>5540.37</v>
      </c>
    </row>
    <row r="337" spans="1:33" x14ac:dyDescent="0.2">
      <c r="A337" s="9">
        <v>127</v>
      </c>
      <c r="B337" s="10" t="s">
        <v>295</v>
      </c>
      <c r="C337" s="27">
        <v>0.26400000000000001</v>
      </c>
      <c r="D337" s="9" t="s">
        <v>491</v>
      </c>
      <c r="E337" s="8">
        <f t="shared" si="32"/>
        <v>0.12637999999999999</v>
      </c>
      <c r="F337" s="42">
        <f t="shared" si="34"/>
        <v>735048</v>
      </c>
      <c r="G337" s="43">
        <f t="shared" si="34"/>
        <v>92895.360000000015</v>
      </c>
      <c r="H337" s="13">
        <f t="shared" si="35"/>
        <v>9.3579999999999997E-2</v>
      </c>
      <c r="I337" s="82">
        <f t="shared" si="31"/>
        <v>68785.791839999991</v>
      </c>
      <c r="J337" s="34">
        <v>123246</v>
      </c>
      <c r="K337" s="32">
        <v>15575.83</v>
      </c>
      <c r="L337" s="34">
        <v>41196</v>
      </c>
      <c r="M337" s="32">
        <v>5206.3500000000004</v>
      </c>
      <c r="N337" s="34">
        <v>118444</v>
      </c>
      <c r="O337" s="32">
        <v>14968.95</v>
      </c>
      <c r="P337" s="34">
        <v>92626</v>
      </c>
      <c r="Q337" s="32">
        <v>11706.07</v>
      </c>
      <c r="R337" s="34">
        <v>28346</v>
      </c>
      <c r="S337" s="32">
        <v>3582.37</v>
      </c>
      <c r="T337" s="34">
        <v>7845</v>
      </c>
      <c r="U337" s="32">
        <v>991.45</v>
      </c>
      <c r="V337" s="34">
        <v>47361</v>
      </c>
      <c r="W337" s="32">
        <v>5985.48</v>
      </c>
      <c r="X337" s="34">
        <v>34980</v>
      </c>
      <c r="Y337" s="32">
        <v>4420.7700000000004</v>
      </c>
      <c r="Z337" s="34">
        <v>16279</v>
      </c>
      <c r="AA337" s="32">
        <v>2057.34</v>
      </c>
      <c r="AB337" s="34">
        <v>65272</v>
      </c>
      <c r="AC337" s="32">
        <v>8249.08</v>
      </c>
      <c r="AD337" s="34">
        <v>87754</v>
      </c>
      <c r="AE337" s="32">
        <v>11090.35</v>
      </c>
      <c r="AF337" s="34">
        <v>71699</v>
      </c>
      <c r="AG337" s="32">
        <v>9061.32</v>
      </c>
    </row>
    <row r="338" spans="1:33" x14ac:dyDescent="0.2">
      <c r="A338" s="9">
        <v>128</v>
      </c>
      <c r="B338" s="10" t="s">
        <v>296</v>
      </c>
      <c r="C338" s="27">
        <v>0.34200000000000003</v>
      </c>
      <c r="D338" s="9" t="s">
        <v>492</v>
      </c>
      <c r="E338" s="8">
        <f t="shared" si="32"/>
        <v>0.12637999999999999</v>
      </c>
      <c r="F338" s="42">
        <f t="shared" si="34"/>
        <v>825115</v>
      </c>
      <c r="G338" s="43">
        <f t="shared" si="34"/>
        <v>104278.03</v>
      </c>
      <c r="H338" s="13">
        <f t="shared" si="35"/>
        <v>9.3579999999999997E-2</v>
      </c>
      <c r="I338" s="82">
        <f t="shared" si="31"/>
        <v>77214.261700000003</v>
      </c>
      <c r="J338" s="34">
        <v>133285</v>
      </c>
      <c r="K338" s="32">
        <v>16844.560000000001</v>
      </c>
      <c r="L338" s="34">
        <v>53511</v>
      </c>
      <c r="M338" s="32">
        <v>6762.72</v>
      </c>
      <c r="N338" s="34">
        <v>127499</v>
      </c>
      <c r="O338" s="32">
        <v>16113.32</v>
      </c>
      <c r="P338" s="34">
        <v>81387</v>
      </c>
      <c r="Q338" s="32">
        <v>10285.69</v>
      </c>
      <c r="R338" s="34">
        <v>32497</v>
      </c>
      <c r="S338" s="32">
        <v>4106.97</v>
      </c>
      <c r="T338" s="34">
        <v>12571</v>
      </c>
      <c r="U338" s="32">
        <v>1588.72</v>
      </c>
      <c r="V338" s="34">
        <v>31877</v>
      </c>
      <c r="W338" s="32">
        <v>4028.62</v>
      </c>
      <c r="X338" s="34">
        <v>17659</v>
      </c>
      <c r="Y338" s="32">
        <v>2231.7399999999998</v>
      </c>
      <c r="Z338" s="34">
        <v>22954</v>
      </c>
      <c r="AA338" s="32">
        <v>2900.93</v>
      </c>
      <c r="AB338" s="34">
        <v>121199</v>
      </c>
      <c r="AC338" s="32">
        <v>15317.13</v>
      </c>
      <c r="AD338" s="34">
        <v>108253</v>
      </c>
      <c r="AE338" s="32">
        <v>13681.01</v>
      </c>
      <c r="AF338" s="34">
        <v>82423</v>
      </c>
      <c r="AG338" s="32">
        <v>10416.620000000001</v>
      </c>
    </row>
    <row r="339" spans="1:33" x14ac:dyDescent="0.2">
      <c r="A339" s="9">
        <v>129</v>
      </c>
      <c r="B339" s="10" t="s">
        <v>297</v>
      </c>
      <c r="C339" s="27">
        <v>0.40150000000000002</v>
      </c>
      <c r="D339" s="9" t="s">
        <v>492</v>
      </c>
      <c r="E339" s="8">
        <f t="shared" si="32"/>
        <v>0.12136</v>
      </c>
      <c r="F339" s="42">
        <f t="shared" si="34"/>
        <v>1120467</v>
      </c>
      <c r="G339" s="43">
        <f t="shared" si="34"/>
        <v>135979.87999999998</v>
      </c>
      <c r="H339" s="13">
        <f t="shared" si="35"/>
        <v>8.856E-2</v>
      </c>
      <c r="I339" s="82">
        <f t="shared" si="31"/>
        <v>99228.557520000002</v>
      </c>
      <c r="J339" s="34">
        <v>197803</v>
      </c>
      <c r="K339" s="32">
        <v>24005.37</v>
      </c>
      <c r="L339" s="34">
        <v>83131</v>
      </c>
      <c r="M339" s="32">
        <v>10088.780000000001</v>
      </c>
      <c r="N339" s="34">
        <v>166988</v>
      </c>
      <c r="O339" s="32">
        <v>20265.66</v>
      </c>
      <c r="P339" s="34">
        <v>107012</v>
      </c>
      <c r="Q339" s="32">
        <v>12986.98</v>
      </c>
      <c r="R339" s="34">
        <v>44723</v>
      </c>
      <c r="S339" s="32">
        <v>5427.58</v>
      </c>
      <c r="T339" s="34">
        <v>17287</v>
      </c>
      <c r="U339" s="32">
        <v>2097.9499999999998</v>
      </c>
      <c r="V339" s="34">
        <v>36248</v>
      </c>
      <c r="W339" s="32">
        <v>4399.0600000000004</v>
      </c>
      <c r="X339" s="34">
        <v>20070</v>
      </c>
      <c r="Y339" s="32">
        <v>2435.6999999999998</v>
      </c>
      <c r="Z339" s="34">
        <v>26830</v>
      </c>
      <c r="AA339" s="32">
        <v>3256.09</v>
      </c>
      <c r="AB339" s="34">
        <v>172704</v>
      </c>
      <c r="AC339" s="32">
        <v>20959.36</v>
      </c>
      <c r="AD339" s="34">
        <v>135234</v>
      </c>
      <c r="AE339" s="32">
        <v>16412</v>
      </c>
      <c r="AF339" s="34">
        <v>112437</v>
      </c>
      <c r="AG339" s="32">
        <v>13645.35</v>
      </c>
    </row>
    <row r="340" spans="1:33" x14ac:dyDescent="0.2">
      <c r="A340" s="9">
        <v>130</v>
      </c>
      <c r="B340" s="10" t="s">
        <v>298</v>
      </c>
      <c r="C340" s="27">
        <v>5.1999999999999998E-2</v>
      </c>
      <c r="D340" s="9" t="s">
        <v>493</v>
      </c>
      <c r="E340" s="8">
        <f t="shared" si="32"/>
        <v>0.13855999999999999</v>
      </c>
      <c r="F340" s="42">
        <f t="shared" si="34"/>
        <v>138090</v>
      </c>
      <c r="G340" s="43">
        <f t="shared" si="34"/>
        <v>19133.759999999998</v>
      </c>
      <c r="H340" s="13">
        <f>E340-$C$361</f>
        <v>0.10575999999999999</v>
      </c>
      <c r="I340" s="82">
        <f t="shared" ref="I340:I356" si="36">H340*F340</f>
        <v>14604.398399999998</v>
      </c>
      <c r="J340" s="34">
        <v>26116</v>
      </c>
      <c r="K340" s="32">
        <v>3618.63</v>
      </c>
      <c r="L340" s="34">
        <v>11036</v>
      </c>
      <c r="M340" s="32">
        <v>1529.15</v>
      </c>
      <c r="N340" s="34">
        <v>26329</v>
      </c>
      <c r="O340" s="32">
        <v>3648.15</v>
      </c>
      <c r="P340" s="34">
        <v>13756</v>
      </c>
      <c r="Q340" s="32">
        <v>1906.03</v>
      </c>
      <c r="R340" s="34">
        <v>6559</v>
      </c>
      <c r="S340" s="32">
        <v>908.82</v>
      </c>
      <c r="T340" s="34">
        <v>4298</v>
      </c>
      <c r="U340" s="32">
        <v>595.53</v>
      </c>
      <c r="V340" s="34">
        <v>5703</v>
      </c>
      <c r="W340" s="32">
        <v>790.21</v>
      </c>
      <c r="X340" s="34">
        <v>5493</v>
      </c>
      <c r="Y340" s="32">
        <v>761.11</v>
      </c>
      <c r="Z340" s="34">
        <v>5487</v>
      </c>
      <c r="AA340" s="32">
        <v>760.28</v>
      </c>
      <c r="AB340" s="34">
        <v>15644</v>
      </c>
      <c r="AC340" s="32">
        <v>2167.63</v>
      </c>
      <c r="AD340" s="34">
        <v>14988</v>
      </c>
      <c r="AE340" s="32">
        <v>2076.7399999999998</v>
      </c>
      <c r="AF340" s="34">
        <v>2681</v>
      </c>
      <c r="AG340" s="32">
        <v>371.48</v>
      </c>
    </row>
    <row r="341" spans="1:33" x14ac:dyDescent="0.2">
      <c r="A341" s="9">
        <v>131</v>
      </c>
      <c r="B341" s="10" t="s">
        <v>299</v>
      </c>
      <c r="C341" s="27">
        <v>7.4999999999999997E-2</v>
      </c>
      <c r="D341" s="9" t="s">
        <v>494</v>
      </c>
      <c r="E341" s="8">
        <f t="shared" si="32"/>
        <v>0.13855999999999999</v>
      </c>
      <c r="F341" s="42">
        <f t="shared" si="34"/>
        <v>90930</v>
      </c>
      <c r="G341" s="43">
        <f t="shared" si="34"/>
        <v>12599.26</v>
      </c>
      <c r="H341" s="13">
        <f t="shared" si="35"/>
        <v>0.10575999999999999</v>
      </c>
      <c r="I341" s="82">
        <f t="shared" si="36"/>
        <v>9616.7567999999992</v>
      </c>
      <c r="J341" s="34">
        <v>16288</v>
      </c>
      <c r="K341" s="32">
        <v>2256.87</v>
      </c>
      <c r="L341" s="34">
        <v>7870</v>
      </c>
      <c r="M341" s="32">
        <v>1090.47</v>
      </c>
      <c r="N341" s="34">
        <v>16412</v>
      </c>
      <c r="O341" s="32">
        <v>2274.0500000000002</v>
      </c>
      <c r="P341" s="34">
        <v>12199</v>
      </c>
      <c r="Q341" s="32">
        <v>1690.29</v>
      </c>
      <c r="R341" s="34">
        <v>5916</v>
      </c>
      <c r="S341" s="32">
        <v>819.72</v>
      </c>
      <c r="T341" s="34">
        <v>3365</v>
      </c>
      <c r="U341" s="32">
        <v>466.25</v>
      </c>
      <c r="V341" s="34">
        <v>3630</v>
      </c>
      <c r="W341" s="32">
        <v>502.97</v>
      </c>
      <c r="X341" s="34">
        <v>3156</v>
      </c>
      <c r="Y341" s="32">
        <v>437.3</v>
      </c>
      <c r="Z341" s="34">
        <v>3074</v>
      </c>
      <c r="AA341" s="32">
        <v>425.93</v>
      </c>
      <c r="AB341" s="34">
        <v>11370</v>
      </c>
      <c r="AC341" s="32">
        <v>1575.43</v>
      </c>
      <c r="AD341" s="34">
        <v>7650</v>
      </c>
      <c r="AE341" s="32">
        <v>1059.98</v>
      </c>
      <c r="AF341" s="34">
        <v>0</v>
      </c>
      <c r="AG341" s="32">
        <v>0</v>
      </c>
    </row>
    <row r="342" spans="1:33" x14ac:dyDescent="0.2">
      <c r="A342" s="9">
        <v>132</v>
      </c>
      <c r="B342" s="10" t="s">
        <v>300</v>
      </c>
      <c r="C342" s="27">
        <v>0.10299999999999999</v>
      </c>
      <c r="D342" s="9" t="s">
        <v>495</v>
      </c>
      <c r="E342" s="8">
        <f t="shared" ref="E342:E358" si="37">ROUND(G342/F342,5)</f>
        <v>0.13755999999999999</v>
      </c>
      <c r="F342" s="42">
        <f t="shared" si="34"/>
        <v>128180</v>
      </c>
      <c r="G342" s="43">
        <f t="shared" si="34"/>
        <v>17632.439999999999</v>
      </c>
      <c r="H342" s="13">
        <f t="shared" si="35"/>
        <v>0.10475999999999999</v>
      </c>
      <c r="I342" s="82">
        <f t="shared" si="36"/>
        <v>13428.136799999998</v>
      </c>
      <c r="J342" s="34">
        <v>26377</v>
      </c>
      <c r="K342" s="32">
        <v>3628.42</v>
      </c>
      <c r="L342" s="34">
        <v>11217</v>
      </c>
      <c r="M342" s="32">
        <v>1543.01</v>
      </c>
      <c r="N342" s="34">
        <v>25848</v>
      </c>
      <c r="O342" s="32">
        <v>3555.65</v>
      </c>
      <c r="P342" s="34">
        <v>16276</v>
      </c>
      <c r="Q342" s="32">
        <v>2238.9299999999998</v>
      </c>
      <c r="R342" s="34">
        <v>9183</v>
      </c>
      <c r="S342" s="32">
        <v>1263.21</v>
      </c>
      <c r="T342" s="34">
        <v>6194</v>
      </c>
      <c r="U342" s="32">
        <v>852.05</v>
      </c>
      <c r="V342" s="34">
        <v>8143</v>
      </c>
      <c r="W342" s="32">
        <v>1120.1500000000001</v>
      </c>
      <c r="X342" s="34">
        <v>5145</v>
      </c>
      <c r="Y342" s="32">
        <v>707.75</v>
      </c>
      <c r="Z342" s="34">
        <v>5467</v>
      </c>
      <c r="AA342" s="32">
        <v>752.04</v>
      </c>
      <c r="AB342" s="34">
        <v>14330</v>
      </c>
      <c r="AC342" s="32">
        <v>1971.23</v>
      </c>
      <c r="AD342" s="34">
        <v>0</v>
      </c>
      <c r="AE342" s="32">
        <v>0</v>
      </c>
      <c r="AF342" s="34">
        <v>0</v>
      </c>
      <c r="AG342" s="32">
        <v>0</v>
      </c>
    </row>
    <row r="343" spans="1:33" x14ac:dyDescent="0.2">
      <c r="A343" s="9">
        <v>133</v>
      </c>
      <c r="B343" s="10" t="s">
        <v>301</v>
      </c>
      <c r="C343" s="27">
        <v>0.16200000000000001</v>
      </c>
      <c r="D343" s="9" t="s">
        <v>496</v>
      </c>
      <c r="E343" s="8">
        <f t="shared" si="37"/>
        <v>0.13431999999999999</v>
      </c>
      <c r="F343" s="42">
        <f t="shared" si="34"/>
        <v>144480</v>
      </c>
      <c r="G343" s="43">
        <f t="shared" si="34"/>
        <v>19406.560000000001</v>
      </c>
      <c r="H343" s="13">
        <f t="shared" si="35"/>
        <v>0.10152</v>
      </c>
      <c r="I343" s="82">
        <f t="shared" si="36"/>
        <v>14667.6096</v>
      </c>
      <c r="J343" s="34">
        <v>32041</v>
      </c>
      <c r="K343" s="32">
        <v>4303.75</v>
      </c>
      <c r="L343" s="34">
        <v>12993</v>
      </c>
      <c r="M343" s="32">
        <v>1745.22</v>
      </c>
      <c r="N343" s="34">
        <v>36759</v>
      </c>
      <c r="O343" s="32">
        <v>4937.47</v>
      </c>
      <c r="P343" s="34">
        <v>33641</v>
      </c>
      <c r="Q343" s="32">
        <v>4518.66</v>
      </c>
      <c r="R343" s="34">
        <v>12157</v>
      </c>
      <c r="S343" s="32">
        <v>1632.93</v>
      </c>
      <c r="T343" s="34">
        <v>3875</v>
      </c>
      <c r="U343" s="32">
        <v>520.49</v>
      </c>
      <c r="V343" s="34">
        <v>13014</v>
      </c>
      <c r="W343" s="32">
        <v>1748.04</v>
      </c>
      <c r="X343" s="34">
        <v>0</v>
      </c>
      <c r="Y343" s="32">
        <v>0</v>
      </c>
      <c r="Z343" s="34">
        <v>0</v>
      </c>
      <c r="AA343" s="32">
        <v>0</v>
      </c>
      <c r="AB343" s="34">
        <v>0</v>
      </c>
      <c r="AC343" s="32">
        <v>0</v>
      </c>
      <c r="AD343" s="34">
        <v>0</v>
      </c>
      <c r="AE343" s="32">
        <v>0</v>
      </c>
      <c r="AF343" s="34">
        <v>0</v>
      </c>
      <c r="AG343" s="32">
        <v>0</v>
      </c>
    </row>
    <row r="344" spans="1:33" x14ac:dyDescent="0.2">
      <c r="A344" s="9">
        <v>134</v>
      </c>
      <c r="B344" s="10" t="s">
        <v>587</v>
      </c>
      <c r="C344" s="27">
        <v>0.36</v>
      </c>
      <c r="D344" s="9" t="s">
        <v>497</v>
      </c>
      <c r="E344" s="8">
        <f t="shared" si="37"/>
        <v>0.12637999999999999</v>
      </c>
      <c r="F344" s="42">
        <f t="shared" si="34"/>
        <v>1116170</v>
      </c>
      <c r="G344" s="43">
        <f t="shared" si="34"/>
        <v>141061.59</v>
      </c>
      <c r="H344" s="13">
        <f t="shared" si="35"/>
        <v>9.3579999999999997E-2</v>
      </c>
      <c r="I344" s="82">
        <f t="shared" si="36"/>
        <v>104451.18859999999</v>
      </c>
      <c r="J344" s="34">
        <v>100088</v>
      </c>
      <c r="K344" s="32">
        <v>12649.12</v>
      </c>
      <c r="L344" s="34">
        <v>43951</v>
      </c>
      <c r="M344" s="32">
        <v>5554.53</v>
      </c>
      <c r="N344" s="34">
        <v>68003</v>
      </c>
      <c r="O344" s="32">
        <v>8594.2199999999993</v>
      </c>
      <c r="P344" s="34">
        <v>69899</v>
      </c>
      <c r="Q344" s="32">
        <v>8833.84</v>
      </c>
      <c r="R344" s="34">
        <v>148772</v>
      </c>
      <c r="S344" s="32">
        <v>18801.810000000001</v>
      </c>
      <c r="T344" s="34">
        <v>156556</v>
      </c>
      <c r="U344" s="32">
        <v>19785.55</v>
      </c>
      <c r="V344" s="34">
        <v>56424</v>
      </c>
      <c r="W344" s="32">
        <v>7130.87</v>
      </c>
      <c r="X344" s="34">
        <v>28407</v>
      </c>
      <c r="Y344" s="32">
        <v>3590.08</v>
      </c>
      <c r="Z344" s="34">
        <v>28880</v>
      </c>
      <c r="AA344" s="32">
        <v>3649.85</v>
      </c>
      <c r="AB344" s="34">
        <v>117895</v>
      </c>
      <c r="AC344" s="32">
        <v>14899.57</v>
      </c>
      <c r="AD344" s="34">
        <v>174429</v>
      </c>
      <c r="AE344" s="32">
        <v>22044.34</v>
      </c>
      <c r="AF344" s="34">
        <v>122866</v>
      </c>
      <c r="AG344" s="32">
        <v>15527.81</v>
      </c>
    </row>
    <row r="345" spans="1:33" x14ac:dyDescent="0.2">
      <c r="A345" s="9">
        <v>135</v>
      </c>
      <c r="B345" s="10" t="s">
        <v>302</v>
      </c>
      <c r="C345" s="27">
        <v>0.17499999999999999</v>
      </c>
      <c r="D345" s="9" t="s">
        <v>498</v>
      </c>
      <c r="E345" s="8">
        <f t="shared" si="37"/>
        <v>0.13431999999999999</v>
      </c>
      <c r="F345" s="42">
        <f t="shared" si="34"/>
        <v>530000</v>
      </c>
      <c r="G345" s="43">
        <f t="shared" si="34"/>
        <v>71189.59</v>
      </c>
      <c r="H345" s="13">
        <f t="shared" si="35"/>
        <v>0.10152</v>
      </c>
      <c r="I345" s="82">
        <f t="shared" si="36"/>
        <v>53805.599999999999</v>
      </c>
      <c r="J345" s="34">
        <v>66044</v>
      </c>
      <c r="K345" s="32">
        <v>8871.0300000000007</v>
      </c>
      <c r="L345" s="34">
        <v>25633</v>
      </c>
      <c r="M345" s="32">
        <v>3443.02</v>
      </c>
      <c r="N345" s="34">
        <v>46939</v>
      </c>
      <c r="O345" s="32">
        <v>6304.85</v>
      </c>
      <c r="P345" s="34">
        <v>48365</v>
      </c>
      <c r="Q345" s="32">
        <v>6496.39</v>
      </c>
      <c r="R345" s="34">
        <v>48223</v>
      </c>
      <c r="S345" s="32">
        <v>6477.31</v>
      </c>
      <c r="T345" s="34">
        <v>50651</v>
      </c>
      <c r="U345" s="32">
        <v>6803.44</v>
      </c>
      <c r="V345" s="34">
        <v>36764</v>
      </c>
      <c r="W345" s="32">
        <v>4938.1400000000003</v>
      </c>
      <c r="X345" s="34">
        <v>23168</v>
      </c>
      <c r="Y345" s="32">
        <v>3111.93</v>
      </c>
      <c r="Z345" s="34">
        <v>19707</v>
      </c>
      <c r="AA345" s="32">
        <v>2647.04</v>
      </c>
      <c r="AB345" s="34">
        <v>56996</v>
      </c>
      <c r="AC345" s="32">
        <v>7655.7</v>
      </c>
      <c r="AD345" s="34">
        <v>64032</v>
      </c>
      <c r="AE345" s="32">
        <v>8600.7800000000007</v>
      </c>
      <c r="AF345" s="34">
        <v>43478</v>
      </c>
      <c r="AG345" s="32">
        <v>5839.96</v>
      </c>
    </row>
    <row r="346" spans="1:33" x14ac:dyDescent="0.2">
      <c r="A346" s="9">
        <v>136</v>
      </c>
      <c r="B346" s="10" t="s">
        <v>303</v>
      </c>
      <c r="C346" s="27">
        <v>4.2000000000000003E-2</v>
      </c>
      <c r="D346" s="9" t="s">
        <v>499</v>
      </c>
      <c r="E346" s="8">
        <f t="shared" si="37"/>
        <v>0.13855999999999999</v>
      </c>
      <c r="F346" s="42">
        <f t="shared" si="34"/>
        <v>149143</v>
      </c>
      <c r="G346" s="43">
        <f t="shared" si="34"/>
        <v>20665.249999999996</v>
      </c>
      <c r="H346" s="13">
        <f t="shared" si="35"/>
        <v>0.10575999999999999</v>
      </c>
      <c r="I346" s="82">
        <f t="shared" si="36"/>
        <v>15773.363679999999</v>
      </c>
      <c r="J346" s="34">
        <v>13390</v>
      </c>
      <c r="K346" s="32">
        <v>1855.32</v>
      </c>
      <c r="L346" s="34">
        <v>12905</v>
      </c>
      <c r="M346" s="32">
        <v>1788.12</v>
      </c>
      <c r="N346" s="34">
        <v>13009</v>
      </c>
      <c r="O346" s="32">
        <v>1802.53</v>
      </c>
      <c r="P346" s="34">
        <v>11832</v>
      </c>
      <c r="Q346" s="32">
        <v>1639.44</v>
      </c>
      <c r="R346" s="34">
        <v>11765</v>
      </c>
      <c r="S346" s="32">
        <v>1630.16</v>
      </c>
      <c r="T346" s="34">
        <v>12122</v>
      </c>
      <c r="U346" s="32">
        <v>1679.62</v>
      </c>
      <c r="V346" s="34">
        <v>12441</v>
      </c>
      <c r="W346" s="32">
        <v>1723.82</v>
      </c>
      <c r="X346" s="34">
        <v>7618</v>
      </c>
      <c r="Y346" s="32">
        <v>1055.55</v>
      </c>
      <c r="Z346" s="34">
        <v>6273</v>
      </c>
      <c r="AA346" s="32">
        <v>869.19</v>
      </c>
      <c r="AB346" s="34">
        <v>7837</v>
      </c>
      <c r="AC346" s="32">
        <v>1085.8900000000001</v>
      </c>
      <c r="AD346" s="34">
        <v>18470</v>
      </c>
      <c r="AE346" s="32">
        <v>2559.1999999999998</v>
      </c>
      <c r="AF346" s="34">
        <v>21481</v>
      </c>
      <c r="AG346" s="32">
        <v>2976.41</v>
      </c>
    </row>
    <row r="347" spans="1:33" x14ac:dyDescent="0.2">
      <c r="A347" s="9">
        <v>137</v>
      </c>
      <c r="B347" s="10" t="s">
        <v>304</v>
      </c>
      <c r="C347" s="27">
        <v>5.1999999999999998E-2</v>
      </c>
      <c r="D347" s="9" t="s">
        <v>500</v>
      </c>
      <c r="E347" s="8">
        <f t="shared" si="37"/>
        <v>0.13855999999999999</v>
      </c>
      <c r="F347" s="42">
        <f t="shared" si="34"/>
        <v>134411</v>
      </c>
      <c r="G347" s="43">
        <f t="shared" si="34"/>
        <v>18623.989999999998</v>
      </c>
      <c r="H347" s="13">
        <f t="shared" si="35"/>
        <v>0.10575999999999999</v>
      </c>
      <c r="I347" s="82">
        <f t="shared" si="36"/>
        <v>14215.307359999999</v>
      </c>
      <c r="J347" s="34">
        <v>20282</v>
      </c>
      <c r="K347" s="32">
        <v>2810.27</v>
      </c>
      <c r="L347" s="34">
        <v>5737</v>
      </c>
      <c r="M347" s="32">
        <v>794.92</v>
      </c>
      <c r="N347" s="34">
        <v>24855</v>
      </c>
      <c r="O347" s="32">
        <v>3443.91</v>
      </c>
      <c r="P347" s="34">
        <v>23616</v>
      </c>
      <c r="Q347" s="32">
        <v>3272.23</v>
      </c>
      <c r="R347" s="34">
        <v>7866</v>
      </c>
      <c r="S347" s="32">
        <v>1089.9100000000001</v>
      </c>
      <c r="T347" s="34">
        <v>0</v>
      </c>
      <c r="U347" s="32">
        <v>0</v>
      </c>
      <c r="V347" s="34">
        <v>4217</v>
      </c>
      <c r="W347" s="32">
        <v>584.30999999999995</v>
      </c>
      <c r="X347" s="34">
        <v>5020</v>
      </c>
      <c r="Y347" s="32">
        <v>695.57</v>
      </c>
      <c r="Z347" s="34">
        <v>0</v>
      </c>
      <c r="AA347" s="32">
        <v>0</v>
      </c>
      <c r="AB347" s="34">
        <v>11516</v>
      </c>
      <c r="AC347" s="32">
        <v>1595.66</v>
      </c>
      <c r="AD347" s="34">
        <v>19091</v>
      </c>
      <c r="AE347" s="32">
        <v>2645.25</v>
      </c>
      <c r="AF347" s="34">
        <v>12211</v>
      </c>
      <c r="AG347" s="32">
        <v>1691.96</v>
      </c>
    </row>
    <row r="348" spans="1:33" x14ac:dyDescent="0.2">
      <c r="A348" s="9">
        <v>138</v>
      </c>
      <c r="B348" s="10" t="s">
        <v>305</v>
      </c>
      <c r="C348" s="27">
        <v>1.8499999999999999E-2</v>
      </c>
      <c r="D348" s="9" t="s">
        <v>501</v>
      </c>
      <c r="E348" s="8">
        <f t="shared" si="37"/>
        <v>0.13855999999999999</v>
      </c>
      <c r="F348" s="42">
        <f t="shared" si="34"/>
        <v>56679</v>
      </c>
      <c r="G348" s="43">
        <f t="shared" si="34"/>
        <v>7853.43</v>
      </c>
      <c r="H348" s="13">
        <f t="shared" si="35"/>
        <v>0.10575999999999999</v>
      </c>
      <c r="I348" s="82">
        <f t="shared" si="36"/>
        <v>5994.37104</v>
      </c>
      <c r="J348" s="34">
        <v>8484</v>
      </c>
      <c r="K348" s="32">
        <v>1175.54</v>
      </c>
      <c r="L348" s="34">
        <v>4716</v>
      </c>
      <c r="M348" s="32">
        <v>653.45000000000005</v>
      </c>
      <c r="N348" s="34">
        <v>8005</v>
      </c>
      <c r="O348" s="32">
        <v>1109.17</v>
      </c>
      <c r="P348" s="34">
        <v>5830</v>
      </c>
      <c r="Q348" s="32">
        <v>807.8</v>
      </c>
      <c r="R348" s="34">
        <v>3831</v>
      </c>
      <c r="S348" s="32">
        <v>530.82000000000005</v>
      </c>
      <c r="T348" s="34">
        <v>2349</v>
      </c>
      <c r="U348" s="32">
        <v>325.48</v>
      </c>
      <c r="V348" s="34">
        <v>2568</v>
      </c>
      <c r="W348" s="32">
        <v>355.82</v>
      </c>
      <c r="X348" s="34">
        <v>3168</v>
      </c>
      <c r="Y348" s="32">
        <v>438.96</v>
      </c>
      <c r="Z348" s="34">
        <v>2681</v>
      </c>
      <c r="AA348" s="32">
        <v>371.48</v>
      </c>
      <c r="AB348" s="34">
        <v>4036</v>
      </c>
      <c r="AC348" s="32">
        <v>559.23</v>
      </c>
      <c r="AD348" s="34">
        <v>6028</v>
      </c>
      <c r="AE348" s="32">
        <v>835.24</v>
      </c>
      <c r="AF348" s="34">
        <v>4983</v>
      </c>
      <c r="AG348" s="32">
        <v>690.44</v>
      </c>
    </row>
    <row r="349" spans="1:33" x14ac:dyDescent="0.2">
      <c r="A349" s="9">
        <v>139</v>
      </c>
      <c r="B349" s="10" t="s">
        <v>306</v>
      </c>
      <c r="C349" s="27">
        <v>0.15</v>
      </c>
      <c r="D349" s="9" t="s">
        <v>502</v>
      </c>
      <c r="E349" s="8">
        <f t="shared" si="37"/>
        <v>0.13755999999999999</v>
      </c>
      <c r="F349" s="42">
        <f t="shared" si="34"/>
        <v>303453</v>
      </c>
      <c r="G349" s="43">
        <f t="shared" si="34"/>
        <v>41743</v>
      </c>
      <c r="H349" s="13">
        <f t="shared" si="35"/>
        <v>0.10475999999999999</v>
      </c>
      <c r="I349" s="82">
        <f t="shared" si="36"/>
        <v>31789.736279999997</v>
      </c>
      <c r="J349" s="34">
        <v>57448</v>
      </c>
      <c r="K349" s="32">
        <v>7902.55</v>
      </c>
      <c r="L349" s="34">
        <v>20261</v>
      </c>
      <c r="M349" s="32">
        <v>2787.1</v>
      </c>
      <c r="N349" s="34">
        <v>55036</v>
      </c>
      <c r="O349" s="32">
        <v>7570.75</v>
      </c>
      <c r="P349" s="34">
        <v>54256</v>
      </c>
      <c r="Q349" s="32">
        <v>7463.46</v>
      </c>
      <c r="R349" s="34">
        <v>26677</v>
      </c>
      <c r="S349" s="32">
        <v>3669.69</v>
      </c>
      <c r="T349" s="34">
        <v>8154</v>
      </c>
      <c r="U349" s="32">
        <v>1121.6600000000001</v>
      </c>
      <c r="V349" s="34">
        <v>17892</v>
      </c>
      <c r="W349" s="32">
        <v>2461.2199999999998</v>
      </c>
      <c r="X349" s="34">
        <v>16981</v>
      </c>
      <c r="Y349" s="32">
        <v>2335.91</v>
      </c>
      <c r="Z349" s="34">
        <v>6461</v>
      </c>
      <c r="AA349" s="32">
        <v>888.78</v>
      </c>
      <c r="AB349" s="34">
        <v>26049</v>
      </c>
      <c r="AC349" s="32">
        <v>3583.3</v>
      </c>
      <c r="AD349" s="34">
        <v>14238</v>
      </c>
      <c r="AE349" s="32">
        <v>1958.58</v>
      </c>
      <c r="AF349" s="34">
        <v>0</v>
      </c>
      <c r="AG349" s="32">
        <v>0</v>
      </c>
    </row>
    <row r="350" spans="1:33" x14ac:dyDescent="0.2">
      <c r="A350" s="9">
        <v>140</v>
      </c>
      <c r="B350" s="10" t="s">
        <v>307</v>
      </c>
      <c r="C350" s="27">
        <v>0.09</v>
      </c>
      <c r="D350" s="9" t="s">
        <v>503</v>
      </c>
      <c r="E350" s="8">
        <f t="shared" si="37"/>
        <v>0.13755999999999999</v>
      </c>
      <c r="F350" s="42">
        <f t="shared" si="34"/>
        <v>320386</v>
      </c>
      <c r="G350" s="43">
        <f t="shared" si="34"/>
        <v>44072.29</v>
      </c>
      <c r="H350" s="13">
        <f t="shared" si="35"/>
        <v>0.10475999999999999</v>
      </c>
      <c r="I350" s="82">
        <f t="shared" si="36"/>
        <v>33563.637360000001</v>
      </c>
      <c r="J350" s="34">
        <v>35464</v>
      </c>
      <c r="K350" s="32">
        <v>4878.43</v>
      </c>
      <c r="L350" s="34">
        <v>8120</v>
      </c>
      <c r="M350" s="32">
        <v>1116.99</v>
      </c>
      <c r="N350" s="34">
        <v>55527</v>
      </c>
      <c r="O350" s="32">
        <v>7638.29</v>
      </c>
      <c r="P350" s="34">
        <v>53145</v>
      </c>
      <c r="Q350" s="32">
        <v>7310.63</v>
      </c>
      <c r="R350" s="34">
        <v>14533</v>
      </c>
      <c r="S350" s="32">
        <v>1999.16</v>
      </c>
      <c r="T350" s="34">
        <v>4224</v>
      </c>
      <c r="U350" s="32">
        <v>581.04999999999995</v>
      </c>
      <c r="V350" s="34">
        <v>14380</v>
      </c>
      <c r="W350" s="32">
        <v>1978.11</v>
      </c>
      <c r="X350" s="34">
        <v>7685</v>
      </c>
      <c r="Y350" s="32">
        <v>1057.1500000000001</v>
      </c>
      <c r="Z350" s="34">
        <v>4727</v>
      </c>
      <c r="AA350" s="32">
        <v>650.25</v>
      </c>
      <c r="AB350" s="34">
        <v>39093</v>
      </c>
      <c r="AC350" s="32">
        <v>5377.63</v>
      </c>
      <c r="AD350" s="34">
        <v>50781</v>
      </c>
      <c r="AE350" s="32">
        <v>6985.43</v>
      </c>
      <c r="AF350" s="34">
        <v>32707</v>
      </c>
      <c r="AG350" s="32">
        <v>4499.17</v>
      </c>
    </row>
    <row r="351" spans="1:33" x14ac:dyDescent="0.2">
      <c r="A351" s="9">
        <v>141</v>
      </c>
      <c r="B351" s="10" t="s">
        <v>142</v>
      </c>
      <c r="C351" s="27">
        <v>7.4999999999999997E-2</v>
      </c>
      <c r="D351" s="9" t="s">
        <v>423</v>
      </c>
      <c r="E351" s="8">
        <f t="shared" si="37"/>
        <v>0.13855999999999999</v>
      </c>
      <c r="F351" s="42">
        <f t="shared" si="34"/>
        <v>193270</v>
      </c>
      <c r="G351" s="43">
        <f t="shared" si="34"/>
        <v>26779.49</v>
      </c>
      <c r="H351" s="13">
        <f t="shared" si="35"/>
        <v>0.10575999999999999</v>
      </c>
      <c r="I351" s="82">
        <f t="shared" si="36"/>
        <v>20440.235199999999</v>
      </c>
      <c r="J351" s="34">
        <v>30020</v>
      </c>
      <c r="K351" s="32">
        <v>4159.57</v>
      </c>
      <c r="L351" s="34">
        <v>8653</v>
      </c>
      <c r="M351" s="32">
        <v>1198.96</v>
      </c>
      <c r="N351" s="34">
        <v>32583</v>
      </c>
      <c r="O351" s="32">
        <v>4514.7</v>
      </c>
      <c r="P351" s="34">
        <v>25387</v>
      </c>
      <c r="Q351" s="32">
        <v>3517.62</v>
      </c>
      <c r="R351" s="34">
        <v>19163</v>
      </c>
      <c r="S351" s="32">
        <v>2655.23</v>
      </c>
      <c r="T351" s="34">
        <v>1037</v>
      </c>
      <c r="U351" s="32">
        <v>143.69</v>
      </c>
      <c r="V351" s="34">
        <v>17450</v>
      </c>
      <c r="W351" s="32">
        <v>2417.87</v>
      </c>
      <c r="X351" s="34">
        <v>12159</v>
      </c>
      <c r="Y351" s="32">
        <v>1684.75</v>
      </c>
      <c r="Z351" s="34">
        <v>3339</v>
      </c>
      <c r="AA351" s="32">
        <v>462.65</v>
      </c>
      <c r="AB351" s="34">
        <v>17503</v>
      </c>
      <c r="AC351" s="32">
        <v>2425.2199999999998</v>
      </c>
      <c r="AD351" s="34">
        <v>25976</v>
      </c>
      <c r="AE351" s="32">
        <v>3599.23</v>
      </c>
      <c r="AF351" s="34"/>
      <c r="AG351" s="32">
        <v>0</v>
      </c>
    </row>
    <row r="352" spans="1:33" x14ac:dyDescent="0.2">
      <c r="A352" s="9">
        <v>142</v>
      </c>
      <c r="B352" s="10" t="s">
        <v>308</v>
      </c>
      <c r="C352" s="27">
        <v>4.4999999999999998E-2</v>
      </c>
      <c r="D352" s="9" t="s">
        <v>504</v>
      </c>
      <c r="E352" s="8">
        <f t="shared" si="37"/>
        <v>0.13855999999999999</v>
      </c>
      <c r="F352" s="42">
        <f t="shared" si="34"/>
        <v>102201</v>
      </c>
      <c r="G352" s="43">
        <f t="shared" si="34"/>
        <v>14160.969999999998</v>
      </c>
      <c r="H352" s="13">
        <f t="shared" si="35"/>
        <v>0.10575999999999999</v>
      </c>
      <c r="I352" s="82">
        <f t="shared" si="36"/>
        <v>10808.777759999999</v>
      </c>
      <c r="J352" s="34">
        <v>12239</v>
      </c>
      <c r="K352" s="32">
        <v>1695.84</v>
      </c>
      <c r="L352" s="34">
        <v>7963</v>
      </c>
      <c r="M352" s="32">
        <v>1103.3499999999999</v>
      </c>
      <c r="N352" s="34">
        <v>15744</v>
      </c>
      <c r="O352" s="32">
        <v>2181.4899999999998</v>
      </c>
      <c r="P352" s="34">
        <v>13825</v>
      </c>
      <c r="Q352" s="32">
        <v>1915.59</v>
      </c>
      <c r="R352" s="34">
        <v>6581</v>
      </c>
      <c r="S352" s="32">
        <v>911.86</v>
      </c>
      <c r="T352" s="34">
        <v>3586</v>
      </c>
      <c r="U352" s="32">
        <v>496.88</v>
      </c>
      <c r="V352" s="34">
        <v>3345</v>
      </c>
      <c r="W352" s="32">
        <v>463.48</v>
      </c>
      <c r="X352" s="34">
        <v>2711</v>
      </c>
      <c r="Y352" s="32">
        <v>375.64</v>
      </c>
      <c r="Z352" s="34">
        <v>3569</v>
      </c>
      <c r="AA352" s="32">
        <v>494.52</v>
      </c>
      <c r="AB352" s="34">
        <v>13009</v>
      </c>
      <c r="AC352" s="32">
        <v>1802.53</v>
      </c>
      <c r="AD352" s="34">
        <v>9811</v>
      </c>
      <c r="AE352" s="32">
        <v>1359.41</v>
      </c>
      <c r="AF352" s="34">
        <v>9818</v>
      </c>
      <c r="AG352" s="32">
        <v>1360.38</v>
      </c>
    </row>
    <row r="353" spans="1:33" x14ac:dyDescent="0.2">
      <c r="A353" s="9">
        <v>143</v>
      </c>
      <c r="B353" s="10" t="s">
        <v>309</v>
      </c>
      <c r="C353" s="27">
        <v>0.12</v>
      </c>
      <c r="D353" s="9" t="s">
        <v>505</v>
      </c>
      <c r="E353" s="8">
        <f t="shared" si="37"/>
        <v>0.13755999999999999</v>
      </c>
      <c r="F353" s="42">
        <f t="shared" si="34"/>
        <v>296292</v>
      </c>
      <c r="G353" s="43">
        <f t="shared" si="34"/>
        <v>40757.930000000008</v>
      </c>
      <c r="H353" s="13">
        <f t="shared" si="35"/>
        <v>0.10475999999999999</v>
      </c>
      <c r="I353" s="82">
        <f t="shared" si="36"/>
        <v>31039.549919999998</v>
      </c>
      <c r="J353" s="34">
        <v>17364</v>
      </c>
      <c r="K353" s="32">
        <v>2388.59</v>
      </c>
      <c r="L353" s="34">
        <v>9724</v>
      </c>
      <c r="M353" s="32">
        <v>1337.63</v>
      </c>
      <c r="N353" s="34">
        <v>35722</v>
      </c>
      <c r="O353" s="32">
        <v>4913.92</v>
      </c>
      <c r="P353" s="34">
        <v>64562</v>
      </c>
      <c r="Q353" s="32">
        <v>8881.15</v>
      </c>
      <c r="R353" s="34">
        <v>21102</v>
      </c>
      <c r="S353" s="32">
        <v>2902.79</v>
      </c>
      <c r="T353" s="34">
        <v>14067</v>
      </c>
      <c r="U353" s="32">
        <v>1935.06</v>
      </c>
      <c r="V353" s="34">
        <v>11718</v>
      </c>
      <c r="W353" s="32">
        <v>1611.93</v>
      </c>
      <c r="X353" s="34">
        <v>10658</v>
      </c>
      <c r="Y353" s="32">
        <v>1466.11</v>
      </c>
      <c r="Z353" s="34">
        <v>9440</v>
      </c>
      <c r="AA353" s="32">
        <v>1298.57</v>
      </c>
      <c r="AB353" s="34">
        <v>16838</v>
      </c>
      <c r="AC353" s="32">
        <v>2316.2399999999998</v>
      </c>
      <c r="AD353" s="34">
        <v>44191</v>
      </c>
      <c r="AE353" s="32">
        <v>6078.91</v>
      </c>
      <c r="AF353" s="34">
        <v>40906</v>
      </c>
      <c r="AG353" s="32">
        <v>5627.03</v>
      </c>
    </row>
    <row r="354" spans="1:33" x14ac:dyDescent="0.2">
      <c r="A354" s="9">
        <v>144</v>
      </c>
      <c r="B354" s="10" t="s">
        <v>312</v>
      </c>
      <c r="C354" s="27">
        <v>5.5E-2</v>
      </c>
      <c r="D354" s="9" t="s">
        <v>506</v>
      </c>
      <c r="E354" s="8">
        <f t="shared" si="37"/>
        <v>0.13855999999999999</v>
      </c>
      <c r="F354" s="42">
        <f t="shared" si="34"/>
        <v>129351</v>
      </c>
      <c r="G354" s="43">
        <f t="shared" si="34"/>
        <v>17922.880000000005</v>
      </c>
      <c r="H354" s="13">
        <f t="shared" si="35"/>
        <v>0.10575999999999999</v>
      </c>
      <c r="I354" s="82">
        <f t="shared" si="36"/>
        <v>13680.161759999999</v>
      </c>
      <c r="J354" s="34">
        <v>22841</v>
      </c>
      <c r="K354" s="32">
        <v>3164.85</v>
      </c>
      <c r="L354" s="34">
        <v>7993</v>
      </c>
      <c r="M354" s="32">
        <v>1107.51</v>
      </c>
      <c r="N354" s="34">
        <v>18492</v>
      </c>
      <c r="O354" s="32">
        <v>2562.25</v>
      </c>
      <c r="P354" s="34">
        <v>21075</v>
      </c>
      <c r="Q354" s="32">
        <v>2920.15</v>
      </c>
      <c r="R354" s="34">
        <v>21020</v>
      </c>
      <c r="S354" s="32">
        <v>2912.53</v>
      </c>
      <c r="T354" s="34">
        <v>14145</v>
      </c>
      <c r="U354" s="32">
        <v>1959.93</v>
      </c>
      <c r="V354" s="34">
        <v>8538</v>
      </c>
      <c r="W354" s="32">
        <v>1183.03</v>
      </c>
      <c r="X354" s="34">
        <v>5794</v>
      </c>
      <c r="Y354" s="32">
        <v>802.82</v>
      </c>
      <c r="Z354" s="34">
        <v>371</v>
      </c>
      <c r="AA354" s="32">
        <v>51.41</v>
      </c>
      <c r="AB354" s="34">
        <v>0</v>
      </c>
      <c r="AC354" s="32">
        <v>0</v>
      </c>
      <c r="AD354" s="34">
        <v>0</v>
      </c>
      <c r="AE354" s="32">
        <v>0</v>
      </c>
      <c r="AF354" s="34">
        <v>9082</v>
      </c>
      <c r="AG354" s="32">
        <v>1258.4000000000001</v>
      </c>
    </row>
    <row r="355" spans="1:33" x14ac:dyDescent="0.2">
      <c r="A355" s="9">
        <v>145</v>
      </c>
      <c r="B355" s="10" t="s">
        <v>310</v>
      </c>
      <c r="C355" s="27">
        <v>0.11</v>
      </c>
      <c r="D355" s="9" t="s">
        <v>507</v>
      </c>
      <c r="E355" s="8">
        <f t="shared" si="37"/>
        <v>0.13755999999999999</v>
      </c>
      <c r="F355" s="42">
        <f t="shared" si="34"/>
        <v>230000</v>
      </c>
      <c r="G355" s="43">
        <f t="shared" si="34"/>
        <v>31638.81</v>
      </c>
      <c r="H355" s="13">
        <f t="shared" si="35"/>
        <v>0.10475999999999999</v>
      </c>
      <c r="I355" s="82">
        <f t="shared" si="36"/>
        <v>24094.799999999999</v>
      </c>
      <c r="J355" s="34">
        <v>27768</v>
      </c>
      <c r="K355" s="32">
        <v>3819.77</v>
      </c>
      <c r="L355" s="34">
        <v>15605</v>
      </c>
      <c r="M355" s="32">
        <v>2146.62</v>
      </c>
      <c r="N355" s="34">
        <v>49182</v>
      </c>
      <c r="O355" s="32">
        <v>6765.48</v>
      </c>
      <c r="P355" s="34">
        <v>53432</v>
      </c>
      <c r="Q355" s="32">
        <v>7350.11</v>
      </c>
      <c r="R355" s="34">
        <v>36522</v>
      </c>
      <c r="S355" s="32">
        <v>5023.97</v>
      </c>
      <c r="T355" s="34">
        <v>23862</v>
      </c>
      <c r="U355" s="32">
        <v>3282.46</v>
      </c>
      <c r="V355" s="34">
        <v>13643</v>
      </c>
      <c r="W355" s="32">
        <v>1876.73</v>
      </c>
      <c r="X355" s="34">
        <v>9367</v>
      </c>
      <c r="Y355" s="32">
        <v>1288.52</v>
      </c>
      <c r="Z355" s="34">
        <v>619</v>
      </c>
      <c r="AA355" s="32">
        <v>85.15</v>
      </c>
      <c r="AB355" s="34">
        <v>0</v>
      </c>
      <c r="AC355" s="32">
        <v>0</v>
      </c>
      <c r="AD355" s="34">
        <v>0</v>
      </c>
      <c r="AE355" s="32">
        <v>0</v>
      </c>
      <c r="AF355" s="34">
        <v>0</v>
      </c>
      <c r="AG355" s="32">
        <v>0</v>
      </c>
    </row>
    <row r="356" spans="1:33" x14ac:dyDescent="0.2">
      <c r="A356" s="9">
        <v>146</v>
      </c>
      <c r="B356" s="10" t="s">
        <v>311</v>
      </c>
      <c r="C356" s="27">
        <v>4.4999999999999998E-2</v>
      </c>
      <c r="D356" s="9" t="s">
        <v>508</v>
      </c>
      <c r="E356" s="8">
        <f t="shared" si="37"/>
        <v>0.13855999999999999</v>
      </c>
      <c r="F356" s="42">
        <f t="shared" si="34"/>
        <v>69000</v>
      </c>
      <c r="G356" s="43">
        <f t="shared" si="34"/>
        <v>9560.630000000001</v>
      </c>
      <c r="H356" s="13">
        <f t="shared" si="35"/>
        <v>0.10575999999999999</v>
      </c>
      <c r="I356" s="82">
        <f t="shared" si="36"/>
        <v>7297.44</v>
      </c>
      <c r="J356" s="34">
        <v>4317</v>
      </c>
      <c r="K356" s="32">
        <v>598.16</v>
      </c>
      <c r="L356" s="34">
        <v>968</v>
      </c>
      <c r="M356" s="32">
        <v>134.13</v>
      </c>
      <c r="N356" s="34">
        <v>9646</v>
      </c>
      <c r="O356" s="32">
        <v>1336.55</v>
      </c>
      <c r="P356" s="34">
        <v>19991</v>
      </c>
      <c r="Q356" s="32">
        <v>2769.95</v>
      </c>
      <c r="R356" s="34">
        <v>6936</v>
      </c>
      <c r="S356" s="32">
        <v>961.05</v>
      </c>
      <c r="T356" s="34">
        <v>7738</v>
      </c>
      <c r="U356" s="32">
        <v>1072.18</v>
      </c>
      <c r="V356" s="34">
        <v>5966</v>
      </c>
      <c r="W356" s="32">
        <v>826.65</v>
      </c>
      <c r="X356" s="34">
        <v>1683</v>
      </c>
      <c r="Y356" s="32">
        <v>233.2</v>
      </c>
      <c r="Z356" s="34">
        <v>1587</v>
      </c>
      <c r="AA356" s="32">
        <v>219.89</v>
      </c>
      <c r="AB356" s="34">
        <v>5449</v>
      </c>
      <c r="AC356" s="32">
        <v>755.01</v>
      </c>
      <c r="AD356" s="34">
        <v>4719</v>
      </c>
      <c r="AE356" s="32">
        <v>653.86</v>
      </c>
      <c r="AF356" s="34">
        <v>0</v>
      </c>
      <c r="AG356" s="32">
        <v>0</v>
      </c>
    </row>
    <row r="357" spans="1:33" x14ac:dyDescent="0.2">
      <c r="A357" s="22"/>
      <c r="B357" s="23" t="s">
        <v>75</v>
      </c>
      <c r="C357" s="25">
        <f>SUM(C211:C356)</f>
        <v>27.232199999999992</v>
      </c>
      <c r="D357" s="22"/>
      <c r="E357" s="56">
        <f t="shared" si="37"/>
        <v>0.12711</v>
      </c>
      <c r="F357" s="44">
        <f t="shared" si="34"/>
        <v>77674725</v>
      </c>
      <c r="G357" s="45">
        <f>SUM(K357,M357,O357,Q357,S357,U357,W357,Y357,AA357,AC357,AE357,AG357)</f>
        <v>9873008.6100000031</v>
      </c>
      <c r="H357" s="54">
        <f t="shared" si="35"/>
        <v>9.4310000000000005E-2</v>
      </c>
      <c r="I357" s="81"/>
      <c r="J357" s="35">
        <f>SUM(J211:J356)</f>
        <v>8864011</v>
      </c>
      <c r="K357" s="36">
        <f t="shared" ref="K357:AG357" si="38">SUM(K211:K356)</f>
        <v>1137141.1100000008</v>
      </c>
      <c r="L357" s="35">
        <f t="shared" si="38"/>
        <v>3246132</v>
      </c>
      <c r="M357" s="36">
        <f t="shared" si="38"/>
        <v>414781.81999999972</v>
      </c>
      <c r="N357" s="35">
        <f t="shared" si="38"/>
        <v>8167604</v>
      </c>
      <c r="O357" s="36">
        <f t="shared" si="38"/>
        <v>1048592.7899999998</v>
      </c>
      <c r="P357" s="35">
        <f>SUM(P211:P356)</f>
        <v>10932942</v>
      </c>
      <c r="Q357" s="36">
        <f t="shared" si="38"/>
        <v>1388801.4100000001</v>
      </c>
      <c r="R357" s="35">
        <f t="shared" si="38"/>
        <v>7353087</v>
      </c>
      <c r="S357" s="36">
        <f t="shared" si="38"/>
        <v>928021.93000000028</v>
      </c>
      <c r="T357" s="35">
        <f t="shared" si="38"/>
        <v>6167206</v>
      </c>
      <c r="U357" s="36">
        <f t="shared" si="38"/>
        <v>775342.02000000014</v>
      </c>
      <c r="V357" s="35">
        <f t="shared" si="38"/>
        <v>4082878</v>
      </c>
      <c r="W357" s="36">
        <f t="shared" si="38"/>
        <v>514569.32999999996</v>
      </c>
      <c r="X357" s="35">
        <f t="shared" si="38"/>
        <v>2699340</v>
      </c>
      <c r="Y357" s="36">
        <f t="shared" si="38"/>
        <v>343415.07000000018</v>
      </c>
      <c r="Z357" s="35">
        <f t="shared" si="38"/>
        <v>2041623</v>
      </c>
      <c r="AA357" s="36">
        <f t="shared" si="38"/>
        <v>259179.17</v>
      </c>
      <c r="AB357" s="35">
        <f t="shared" si="38"/>
        <v>6858251</v>
      </c>
      <c r="AC357" s="36">
        <f t="shared" si="38"/>
        <v>872346.16000000038</v>
      </c>
      <c r="AD357" s="35">
        <f t="shared" si="38"/>
        <v>9885195</v>
      </c>
      <c r="AE357" s="36">
        <f t="shared" si="38"/>
        <v>1255325.2999999998</v>
      </c>
      <c r="AF357" s="35">
        <f t="shared" si="38"/>
        <v>7376456</v>
      </c>
      <c r="AG357" s="36">
        <f t="shared" si="38"/>
        <v>935492.50000000023</v>
      </c>
    </row>
    <row r="358" spans="1:33" s="1" customFormat="1" x14ac:dyDescent="0.2">
      <c r="A358" s="20"/>
      <c r="B358" s="21" t="s">
        <v>76</v>
      </c>
      <c r="C358" s="28">
        <f>SUM(C357,C210,C97,C156,C138,C84)</f>
        <v>1033.9132000000002</v>
      </c>
      <c r="D358" s="20"/>
      <c r="E358" s="57">
        <f t="shared" si="37"/>
        <v>9.153E-2</v>
      </c>
      <c r="F358" s="48">
        <f>SUM(F357,F210,F97,F156,F138,F84)</f>
        <v>2262696259</v>
      </c>
      <c r="G358" s="49">
        <f>SUM(G357,G210,G97,G156,G138,G84)</f>
        <v>207093291.58137602</v>
      </c>
      <c r="H358" s="55">
        <f>E358-$C$361</f>
        <v>5.8729999999999997E-2</v>
      </c>
      <c r="I358" s="83">
        <f>SUM(I7:I356)</f>
        <v>132872614.65476991</v>
      </c>
      <c r="J358" s="39">
        <f t="shared" ref="J358:AG358" si="39">SUM(J357,J210,J97,J156,J138,J84)</f>
        <v>319257486</v>
      </c>
      <c r="K358" s="40">
        <f t="shared" si="39"/>
        <v>21082533.390000001</v>
      </c>
      <c r="L358" s="39">
        <f t="shared" si="39"/>
        <v>389023670</v>
      </c>
      <c r="M358" s="40">
        <f t="shared" si="39"/>
        <v>22997222.819999997</v>
      </c>
      <c r="N358" s="39">
        <f t="shared" si="39"/>
        <v>265829295</v>
      </c>
      <c r="O358" s="40">
        <f t="shared" si="39"/>
        <v>19753740.949999999</v>
      </c>
      <c r="P358" s="39">
        <f t="shared" si="39"/>
        <v>83579919</v>
      </c>
      <c r="Q358" s="40">
        <f t="shared" si="39"/>
        <v>13391836.2311</v>
      </c>
      <c r="R358" s="39">
        <f t="shared" si="39"/>
        <v>93068829</v>
      </c>
      <c r="S358" s="40">
        <f t="shared" si="39"/>
        <v>13065661.729400001</v>
      </c>
      <c r="T358" s="39">
        <f t="shared" si="39"/>
        <v>97656618</v>
      </c>
      <c r="U358" s="40">
        <f t="shared" si="39"/>
        <v>12816593.195386002</v>
      </c>
      <c r="V358" s="39">
        <f t="shared" si="39"/>
        <v>116705567</v>
      </c>
      <c r="W358" s="40">
        <f t="shared" si="39"/>
        <v>14376059.196070001</v>
      </c>
      <c r="X358" s="39">
        <f t="shared" si="39"/>
        <v>115685629</v>
      </c>
      <c r="Y358" s="40">
        <f t="shared" si="39"/>
        <v>14397675.73858</v>
      </c>
      <c r="Z358" s="39">
        <f t="shared" si="39"/>
        <v>130518905</v>
      </c>
      <c r="AA358" s="40">
        <f t="shared" si="39"/>
        <v>15120797.934520002</v>
      </c>
      <c r="AB358" s="39">
        <f t="shared" si="39"/>
        <v>192362301</v>
      </c>
      <c r="AC358" s="40">
        <f t="shared" si="39"/>
        <v>18617325.536180001</v>
      </c>
      <c r="AD358" s="39">
        <f t="shared" si="39"/>
        <v>119370711</v>
      </c>
      <c r="AE358" s="40">
        <f t="shared" si="39"/>
        <v>16668555.438019998</v>
      </c>
      <c r="AF358" s="39">
        <f t="shared" si="39"/>
        <v>339637329</v>
      </c>
      <c r="AG358" s="40">
        <f t="shared" si="39"/>
        <v>24805289.422119997</v>
      </c>
    </row>
    <row r="359" spans="1:33" x14ac:dyDescent="0.2">
      <c r="A359" s="11"/>
      <c r="F359" s="76"/>
      <c r="G359" s="76"/>
    </row>
    <row r="360" spans="1:33" x14ac:dyDescent="0.2">
      <c r="F360" s="76"/>
    </row>
    <row r="361" spans="1:33" x14ac:dyDescent="0.2">
      <c r="B361" s="85" t="s">
        <v>639</v>
      </c>
      <c r="C361" s="88">
        <v>3.2800000000000003E-2</v>
      </c>
      <c r="D361" s="1" t="s">
        <v>90</v>
      </c>
    </row>
    <row r="363" spans="1:33" x14ac:dyDescent="0.2">
      <c r="B363" s="85" t="s">
        <v>665</v>
      </c>
      <c r="C363" s="88" t="s">
        <v>83</v>
      </c>
    </row>
    <row r="364" spans="1:33" x14ac:dyDescent="0.2">
      <c r="B364" s="41" t="s">
        <v>670</v>
      </c>
      <c r="C364" s="84">
        <f>SUM(I7:I83)</f>
        <v>31661439.392799996</v>
      </c>
      <c r="D364" s="5"/>
      <c r="F364" s="76"/>
      <c r="G364" s="76"/>
    </row>
    <row r="365" spans="1:33" x14ac:dyDescent="0.2">
      <c r="B365" s="41" t="s">
        <v>669</v>
      </c>
      <c r="C365" s="84">
        <f>SUM(I85:I96)</f>
        <v>61707245.311190002</v>
      </c>
      <c r="F365" s="76"/>
      <c r="G365" s="76"/>
    </row>
    <row r="366" spans="1:33" x14ac:dyDescent="0.2">
      <c r="B366" s="41" t="s">
        <v>666</v>
      </c>
      <c r="C366" s="84">
        <f>SUM(I100:I137)</f>
        <v>22297978.523010004</v>
      </c>
      <c r="F366" s="76"/>
      <c r="G366" s="76"/>
    </row>
    <row r="367" spans="1:33" x14ac:dyDescent="0.2">
      <c r="B367" s="41" t="s">
        <v>113</v>
      </c>
      <c r="C367" s="84">
        <f>SUM(I139:I155)</f>
        <v>5618053.2622100003</v>
      </c>
    </row>
    <row r="368" spans="1:33" x14ac:dyDescent="0.2">
      <c r="B368" s="41" t="s">
        <v>667</v>
      </c>
      <c r="C368" s="84">
        <f>SUM(I157:I209)</f>
        <v>4262619.3316199984</v>
      </c>
    </row>
    <row r="369" spans="2:3" x14ac:dyDescent="0.2">
      <c r="B369" s="41" t="s">
        <v>668</v>
      </c>
      <c r="C369" s="84">
        <f>SUM(I211:I356)</f>
        <v>7325278.8339399956</v>
      </c>
    </row>
    <row r="370" spans="2:3" x14ac:dyDescent="0.2">
      <c r="B370" s="86" t="s">
        <v>671</v>
      </c>
      <c r="C370" s="87">
        <f>SUM(C364:C369)</f>
        <v>132872614.65476999</v>
      </c>
    </row>
  </sheetData>
  <mergeCells count="19">
    <mergeCell ref="I4:I5"/>
    <mergeCell ref="H4:H5"/>
    <mergeCell ref="A4:A5"/>
    <mergeCell ref="B4:B5"/>
    <mergeCell ref="C4:C5"/>
    <mergeCell ref="D4:D5"/>
    <mergeCell ref="E4:G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OI_2012</vt:lpstr>
    </vt:vector>
  </TitlesOfParts>
  <Company>Latvenergo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Agarkova</dc:creator>
  <cp:lastModifiedBy>Roberts Meijers</cp:lastModifiedBy>
  <cp:lastPrinted>2013-01-29T06:47:50Z</cp:lastPrinted>
  <dcterms:created xsi:type="dcterms:W3CDTF">2003-02-04T05:45:41Z</dcterms:created>
  <dcterms:modified xsi:type="dcterms:W3CDTF">2013-01-29T09:47:56Z</dcterms:modified>
</cp:coreProperties>
</file>